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убликация резерв\ФУ\ПА от 18.07.2022 № 397-п 1 п 2022 года\"/>
    </mc:Choice>
  </mc:AlternateContent>
  <xr:revisionPtr revIDLastSave="0" documentId="13_ncr:1_{C4B295E2-B5B8-4E13-A6BD-52E8B52DCBBA}" xr6:coauthVersionLast="45" xr6:coauthVersionMax="45" xr10:uidLastSave="{00000000-0000-0000-0000-000000000000}"/>
  <bookViews>
    <workbookView xWindow="-120" yWindow="-120" windowWidth="24240" windowHeight="13140" activeTab="7" xr2:uid="{00000000-000D-0000-FFFF-FFFF00000000}"/>
  </bookViews>
  <sheets>
    <sheet name="прил1" sheetId="17" r:id="rId1"/>
    <sheet name="прил 2" sheetId="18" r:id="rId2"/>
    <sheet name="прил 3" sheetId="19" r:id="rId3"/>
    <sheet name="прил 4" sheetId="20" r:id="rId4"/>
    <sheet name="прил5" sheetId="21" r:id="rId5"/>
    <sheet name="прил 6" sheetId="22" r:id="rId6"/>
    <sheet name="прил7" sheetId="24" r:id="rId7"/>
    <sheet name="прил8" sheetId="23" r:id="rId8"/>
  </sheets>
  <definedNames>
    <definedName name="_xlnm._FilterDatabase" localSheetId="1" hidden="1">'прил 2'!$A$11:$G$679</definedName>
    <definedName name="_xlnm._FilterDatabase" localSheetId="2" hidden="1">'прил 3'!$A$11:$F$61</definedName>
    <definedName name="_xlnm._FilterDatabase" localSheetId="3" hidden="1">'прил 4'!$A$12:$I$687</definedName>
    <definedName name="_xlnm.Print_Titles" localSheetId="1">'прил 2'!$12:$14</definedName>
    <definedName name="_xlnm.Print_Titles" localSheetId="2">'прил 3'!$12:$14</definedName>
    <definedName name="_xlnm.Print_Titles" localSheetId="3">'прил 4'!$13:$15</definedName>
    <definedName name="_xlnm.Print_Titles" localSheetId="0">прил1!$11:$13</definedName>
    <definedName name="к_Решению_Думы__О_бюджете_Черемховского" localSheetId="5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1">'прил 2'!$A$1:$G$686</definedName>
    <definedName name="_xlnm.Print_Area" localSheetId="3">'прил 4'!$A$1:$I$692</definedName>
    <definedName name="_xlnm.Print_Area" localSheetId="5">'прил 6'!$A$1:$E$26</definedName>
    <definedName name="_xlnm.Print_Area" localSheetId="0">прил1!$A$1:$E$72</definedName>
    <definedName name="_xlnm.Print_Area" localSheetId="4">прил5!$A$1:$E$34</definedName>
    <definedName name="_xlnm.Print_Area" localSheetId="6">прил7!$A$1:$F$32</definedName>
    <definedName name="_xlnm.Print_Area" localSheetId="7">прил8!$A$1:$C$19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7" l="1"/>
  <c r="D56" i="17"/>
  <c r="D61" i="17"/>
  <c r="D65" i="17"/>
  <c r="C65" i="17"/>
  <c r="C61" i="17"/>
  <c r="D68" i="17"/>
  <c r="C68" i="17"/>
  <c r="E67" i="17"/>
  <c r="C56" i="17"/>
  <c r="C54" i="17"/>
  <c r="C49" i="17" s="1"/>
  <c r="D27" i="17"/>
  <c r="D26" i="17" s="1"/>
  <c r="E43" i="17"/>
  <c r="D38" i="17"/>
  <c r="C40" i="17"/>
  <c r="C38" i="17"/>
  <c r="E28" i="17"/>
  <c r="C27" i="17"/>
  <c r="C26" i="17" s="1"/>
  <c r="D27" i="24" l="1"/>
  <c r="C27" i="24"/>
  <c r="D25" i="24"/>
  <c r="C25" i="24"/>
  <c r="D22" i="24"/>
  <c r="C22" i="24"/>
  <c r="D20" i="24"/>
  <c r="C20" i="24"/>
  <c r="C19" i="24" s="1"/>
  <c r="D17" i="24"/>
  <c r="C17" i="24"/>
  <c r="E16" i="24"/>
  <c r="D15" i="24"/>
  <c r="D14" i="24" s="1"/>
  <c r="C15" i="24"/>
  <c r="C14" i="24" s="1"/>
  <c r="D22" i="22"/>
  <c r="C22" i="22"/>
  <c r="E21" i="22"/>
  <c r="E20" i="22"/>
  <c r="E19" i="22"/>
  <c r="E18" i="22"/>
  <c r="E17" i="22"/>
  <c r="E16" i="22"/>
  <c r="E15" i="22"/>
  <c r="E14" i="22"/>
  <c r="E13" i="22"/>
  <c r="E12" i="22"/>
  <c r="D30" i="21"/>
  <c r="C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63" i="17"/>
  <c r="E51" i="17"/>
  <c r="D24" i="24" l="1"/>
  <c r="E15" i="24"/>
  <c r="E22" i="22"/>
  <c r="E30" i="21"/>
  <c r="D19" i="24"/>
  <c r="C24" i="24"/>
  <c r="C13" i="24" s="1"/>
  <c r="C12" i="24" s="1"/>
  <c r="E14" i="24"/>
  <c r="D37" i="17"/>
  <c r="C37" i="17"/>
  <c r="E38" i="17"/>
  <c r="E69" i="17"/>
  <c r="E66" i="17"/>
  <c r="E64" i="17"/>
  <c r="E62" i="17"/>
  <c r="E60" i="17"/>
  <c r="E59" i="17"/>
  <c r="E58" i="17"/>
  <c r="E57" i="17"/>
  <c r="E55" i="17"/>
  <c r="E54" i="17"/>
  <c r="E53" i="17"/>
  <c r="E52" i="17"/>
  <c r="E50" i="17"/>
  <c r="E47" i="17"/>
  <c r="D46" i="17"/>
  <c r="C46" i="17"/>
  <c r="D41" i="17"/>
  <c r="C41" i="17"/>
  <c r="E40" i="17"/>
  <c r="E39" i="17"/>
  <c r="E36" i="17"/>
  <c r="E35" i="17"/>
  <c r="D34" i="17"/>
  <c r="C34" i="17"/>
  <c r="E33" i="17"/>
  <c r="E32" i="17"/>
  <c r="D31" i="17"/>
  <c r="C31" i="17"/>
  <c r="E30" i="17"/>
  <c r="D29" i="17"/>
  <c r="C29" i="17"/>
  <c r="E27" i="17"/>
  <c r="E25" i="17"/>
  <c r="D24" i="17"/>
  <c r="C24" i="17"/>
  <c r="E23" i="17"/>
  <c r="E22" i="17"/>
  <c r="E21" i="17"/>
  <c r="E20" i="17"/>
  <c r="D19" i="17"/>
  <c r="C19" i="17"/>
  <c r="E18" i="17"/>
  <c r="D17" i="17"/>
  <c r="C17" i="17"/>
  <c r="E16" i="17"/>
  <c r="D15" i="17"/>
  <c r="E15" i="17" s="1"/>
  <c r="C15" i="17"/>
  <c r="D13" i="24" l="1"/>
  <c r="E41" i="17"/>
  <c r="E68" i="17"/>
  <c r="D14" i="17"/>
  <c r="C14" i="17"/>
  <c r="E65" i="17"/>
  <c r="E17" i="17"/>
  <c r="E13" i="24"/>
  <c r="D12" i="24"/>
  <c r="E12" i="24" s="1"/>
  <c r="E56" i="17"/>
  <c r="E61" i="17"/>
  <c r="E49" i="17"/>
  <c r="C45" i="17"/>
  <c r="C44" i="17" s="1"/>
  <c r="E46" i="17"/>
  <c r="E37" i="17"/>
  <c r="E34" i="17"/>
  <c r="E31" i="17"/>
  <c r="E29" i="17"/>
  <c r="E26" i="17"/>
  <c r="E24" i="17"/>
  <c r="E19" i="17"/>
  <c r="D45" i="17"/>
  <c r="C70" i="17" l="1"/>
  <c r="E14" i="17"/>
  <c r="E45" i="17"/>
  <c r="D44" i="17"/>
  <c r="D70" i="17" l="1"/>
  <c r="E70" i="17" s="1"/>
  <c r="E44" i="17"/>
</calcChain>
</file>

<file path=xl/sharedStrings.xml><?xml version="1.0" encoding="utf-8"?>
<sst xmlns="http://schemas.openxmlformats.org/spreadsheetml/2006/main" count="4314" uniqueCount="744">
  <si>
    <t>% исполнения</t>
  </si>
  <si>
    <t>Наименование показателя</t>
  </si>
  <si>
    <t>(тыс. рублей)</t>
  </si>
  <si>
    <t>Исполнено</t>
  </si>
  <si>
    <t>План год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</si>
  <si>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</si>
  <si>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</si>
  <si>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</si>
  <si>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</si>
  <si>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</si>
  <si>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</si>
  <si>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</si>
  <si>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</si>
  <si>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</si>
  <si>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</si>
  <si>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</si>
  <si>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</si>
  <si>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</si>
  <si>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</si>
  <si>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</si>
  <si>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</si>
  <si>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</si>
  <si>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</si>
  <si>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</si>
  <si>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</si>
  <si>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</si>
  <si>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</si>
  <si>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</si>
  <si>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</si>
  <si>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</si>
  <si>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</si>
  <si>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</si>
  <si>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</si>
  <si>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</si>
  <si>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</si>
  <si>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</si>
  <si>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</si>
  <si>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</si>
  <si>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</si>
  <si>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</si>
  <si>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</si>
  <si>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</si>
  <si>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</si>
  <si>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</si>
  <si>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</si>
  <si>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</si>
  <si>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</si>
  <si>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</si>
  <si>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</si>
  <si>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</si>
  <si>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</si>
  <si>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</si>
  <si>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</si>
  <si>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</si>
  <si>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</si>
  <si>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</si>
  <si>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</si>
  <si>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</si>
  <si>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</si>
  <si>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</si>
  <si>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</si>
  <si>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</si>
  <si>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</si>
  <si>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</si>
  <si>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</si>
  <si>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</si>
  <si>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</si>
  <si>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</si>
  <si>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</si>
  <si>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</si>
  <si>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</si>
  <si>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</si>
  <si>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</si>
  <si>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</si>
  <si>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</si>
  <si>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</si>
  <si>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</si>
  <si>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</si>
  <si>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</si>
  <si>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</si>
  <si>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</si>
  <si>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</si>
  <si>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</si>
  <si>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</si>
  <si>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</si>
  <si>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</si>
  <si>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</si>
  <si>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</si>
  <si>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</si>
  <si>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</si>
  <si>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</si>
  <si>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</si>
  <si>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</si>
  <si>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</si>
  <si>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</si>
  <si>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</si>
  <si>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</si>
  <si>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000 2 07 05020 00 0000 150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</si>
  <si>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</si>
  <si>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</si>
  <si>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</si>
  <si>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</si>
  <si>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</si>
  <si>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</si>
  <si>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</si>
  <si>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</si>
  <si>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</si>
  <si>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</si>
  <si>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</si>
  <si>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Код</t>
  </si>
  <si>
    <t>целевой статьи</t>
  </si>
  <si>
    <t>вида расходов</t>
  </si>
  <si>
    <t>раздела, подраздела</t>
  </si>
  <si>
    <t>6100000000</t>
  </si>
  <si>
    <t/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</si>
  <si>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</si>
  <si>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</si>
  <si>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</si>
  <si>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</si>
  <si>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</si>
  <si>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</si>
  <si>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</si>
  <si>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</si>
  <si>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</si>
  <si>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</si>
  <si>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</si>
  <si>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</si>
  <si>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</si>
  <si>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</si>
  <si>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</si>
  <si>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</si>
  <si>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</si>
  <si>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</si>
  <si>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</si>
  <si>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</si>
  <si>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</si>
  <si>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</si>
  <si>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</si>
  <si>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</si>
  <si>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</si>
  <si>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</si>
  <si>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</si>
  <si>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</si>
  <si>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</si>
  <si>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Общее образование</t>
  </si>
  <si>
    <t>6110220001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</si>
  <si>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</si>
  <si>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</si>
  <si>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</si>
  <si>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</si>
  <si>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</si>
  <si>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</si>
  <si>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</si>
  <si>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</si>
  <si>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</si>
  <si>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</si>
  <si>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</si>
  <si>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</si>
  <si>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</si>
  <si>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</si>
  <si>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</si>
  <si>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</si>
  <si>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</si>
  <si>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</si>
  <si>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</si>
  <si>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</si>
  <si>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</si>
  <si>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</si>
  <si>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</si>
  <si>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</si>
  <si>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</si>
  <si>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Мероприятия по капитальному ремонту образовательных организаций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</si>
  <si>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</si>
  <si>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</si>
  <si>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</si>
  <si>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</si>
  <si>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</si>
  <si>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61102S2934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</si>
  <si>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</si>
  <si>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</si>
  <si>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</si>
  <si>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</si>
  <si>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</si>
  <si>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</si>
  <si>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</si>
  <si>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</si>
  <si>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</si>
  <si>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</si>
  <si>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</si>
  <si>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</si>
  <si>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61103S2370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</si>
  <si>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</si>
  <si>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</si>
  <si>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</si>
  <si>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</si>
  <si>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</si>
  <si>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</si>
  <si>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</si>
  <si>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</si>
  <si>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</si>
  <si>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</si>
  <si>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</si>
  <si>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</si>
  <si>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</si>
  <si>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</si>
  <si>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</si>
  <si>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</si>
  <si>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</si>
  <si>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</si>
  <si>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</si>
  <si>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</si>
  <si>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</si>
  <si>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6200000000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</si>
  <si>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</si>
  <si>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</si>
  <si>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</si>
  <si>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</si>
  <si>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</si>
  <si>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</si>
  <si>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62101S2370</t>
  </si>
  <si>
    <t>Основное мероприятие: Организация библиотечного обслуживания</t>
  </si>
  <si>
    <t>6210200000</t>
  </si>
  <si>
    <t>6210220290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</si>
  <si>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</si>
  <si>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</si>
  <si>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</si>
  <si>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</si>
  <si>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</si>
  <si>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</si>
  <si>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</si>
  <si>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</si>
  <si>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</si>
  <si>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</si>
  <si>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</si>
  <si>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</si>
  <si>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62104S2370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</si>
  <si>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</si>
  <si>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</si>
  <si>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</si>
  <si>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</si>
  <si>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</si>
  <si>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</si>
  <si>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6300000000</t>
  </si>
  <si>
    <t>6310000000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</si>
  <si>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</si>
  <si>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</si>
  <si>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</si>
  <si>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</si>
  <si>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</si>
  <si>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</si>
  <si>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</si>
  <si>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</si>
  <si>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</si>
  <si>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</si>
  <si>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</si>
  <si>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</si>
  <si>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</si>
  <si>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</si>
  <si>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</si>
  <si>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</si>
  <si>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</si>
  <si>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</si>
  <si>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</si>
  <si>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</si>
  <si>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</si>
  <si>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</si>
  <si>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</si>
  <si>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</si>
  <si>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</si>
  <si>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</si>
  <si>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</si>
  <si>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</si>
  <si>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</si>
  <si>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</si>
  <si>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</si>
  <si>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</si>
  <si>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</si>
  <si>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</si>
  <si>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</si>
  <si>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</si>
  <si>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</si>
  <si>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</si>
  <si>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</si>
  <si>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>6400000000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</si>
  <si>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</si>
  <si>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</si>
  <si>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</si>
  <si>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</si>
  <si>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</si>
  <si>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</si>
  <si>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</si>
  <si>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</si>
  <si>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</si>
  <si>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</si>
  <si>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</si>
  <si>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</si>
  <si>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</si>
  <si>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</si>
  <si>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</si>
  <si>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</si>
  <si>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</si>
  <si>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6500000000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</si>
  <si>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</si>
  <si>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</si>
  <si>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</si>
  <si>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</si>
  <si>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</si>
  <si>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</si>
  <si>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</si>
  <si>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</si>
  <si>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</si>
  <si>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</si>
  <si>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</si>
  <si>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</si>
  <si>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</si>
  <si>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</si>
  <si>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</si>
  <si>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</si>
  <si>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</si>
  <si>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</si>
  <si>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</si>
  <si>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</si>
  <si>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</si>
  <si>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</si>
  <si>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</si>
  <si>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Дорожное хозяйство (дорожные фонды)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</si>
  <si>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</si>
  <si>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</si>
  <si>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</si>
  <si>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</si>
  <si>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</si>
  <si>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6530000000</t>
  </si>
  <si>
    <t>Основное мероприятие: Управление муниципальной собственностью</t>
  </si>
  <si>
    <t>6530100000</t>
  </si>
  <si>
    <t>6530120190</t>
  </si>
  <si>
    <t>6600000000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</si>
  <si>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</si>
  <si>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</si>
  <si>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</si>
  <si>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</si>
  <si>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</si>
  <si>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</si>
  <si>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</si>
  <si>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</si>
  <si>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</si>
  <si>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</si>
  <si>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</si>
  <si>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</si>
  <si>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</si>
  <si>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</si>
  <si>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</si>
  <si>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</si>
  <si>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</si>
  <si>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</si>
  <si>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</si>
  <si>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</si>
  <si>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</si>
  <si>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</si>
  <si>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</si>
  <si>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</si>
  <si>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</si>
  <si>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66105S2972</t>
  </si>
  <si>
    <t>Основное мероприятие: Обеспечение деятельности мэра муниципального района</t>
  </si>
  <si>
    <t>6610600000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</si>
  <si>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</si>
  <si>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</si>
  <si>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</si>
  <si>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</si>
  <si>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</si>
  <si>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</si>
  <si>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</si>
  <si>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</si>
  <si>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</si>
  <si>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</si>
  <si>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</si>
  <si>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</si>
  <si>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</si>
  <si>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</si>
  <si>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</si>
  <si>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</si>
  <si>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</si>
  <si>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</si>
  <si>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</si>
  <si>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</si>
  <si>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</si>
  <si>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6700000000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</si>
  <si>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</si>
  <si>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</si>
  <si>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</si>
  <si>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</si>
  <si>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</si>
  <si>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</si>
  <si>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</si>
  <si>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Капитальные вложения в объекты государственной (муниципальной) собственности</t>
  </si>
  <si>
    <t>400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</si>
  <si>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</si>
  <si>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</si>
  <si>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</si>
  <si>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</si>
  <si>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</si>
  <si>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</si>
  <si>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</si>
  <si>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</si>
  <si>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</si>
  <si>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</si>
  <si>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</si>
  <si>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</si>
  <si>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</si>
  <si>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</si>
  <si>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</si>
  <si>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</si>
  <si>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</si>
  <si>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</si>
  <si>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</si>
  <si>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</si>
  <si>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</si>
  <si>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</si>
  <si>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</si>
  <si>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</si>
  <si>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</si>
  <si>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6800000000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</si>
  <si>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</si>
  <si>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</si>
  <si>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</si>
  <si>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</si>
  <si>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</si>
  <si>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</si>
  <si>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</si>
  <si>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</si>
  <si>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</si>
  <si>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</si>
  <si>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</si>
  <si>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</si>
  <si>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</si>
  <si>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</si>
  <si>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</si>
  <si>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</si>
  <si>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</si>
  <si>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</si>
  <si>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</si>
  <si>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</si>
  <si>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</si>
  <si>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</si>
  <si>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</si>
  <si>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</si>
  <si>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</si>
  <si>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</si>
  <si>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</si>
  <si>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</si>
  <si>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</si>
  <si>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</si>
  <si>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</si>
  <si>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</si>
  <si>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</si>
  <si>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</si>
  <si>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</si>
  <si>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</si>
  <si>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</si>
  <si>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</si>
  <si>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</si>
  <si>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</si>
  <si>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</si>
  <si>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</si>
  <si>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</si>
  <si>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</si>
  <si>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</si>
  <si>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</si>
  <si>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</si>
  <si>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</si>
  <si>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</si>
  <si>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</si>
  <si>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</si>
  <si>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</si>
  <si>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</si>
  <si>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</si>
  <si>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</si>
  <si>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</si>
  <si>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</si>
  <si>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</si>
  <si>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</si>
  <si>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</si>
  <si>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7000000000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</si>
  <si>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</si>
  <si>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</si>
  <si>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</si>
  <si>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</si>
  <si>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</si>
  <si>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</si>
  <si>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</si>
  <si>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</si>
  <si>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</si>
  <si>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</si>
  <si>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</si>
  <si>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</si>
  <si>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</si>
  <si>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</si>
  <si>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</si>
  <si>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</si>
  <si>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</si>
  <si>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</si>
  <si>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</si>
  <si>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</si>
  <si>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</si>
  <si>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</si>
  <si>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</si>
  <si>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</si>
  <si>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</si>
  <si>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</si>
  <si>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</si>
  <si>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</si>
  <si>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</si>
  <si>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</si>
  <si>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</si>
  <si>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</si>
  <si>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</si>
  <si>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</si>
  <si>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</si>
  <si>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</si>
  <si>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</si>
  <si>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</si>
  <si>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</si>
  <si>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</si>
  <si>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</si>
  <si>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</si>
  <si>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</si>
  <si>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</si>
  <si>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</si>
  <si>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</si>
  <si>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</si>
  <si>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</si>
  <si>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</si>
  <si>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</si>
  <si>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</si>
  <si>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</si>
  <si>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</si>
  <si>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</si>
  <si>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</si>
  <si>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</si>
  <si>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</si>
  <si>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ИТОГО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</si>
  <si>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</si>
  <si>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</si>
  <si>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</si>
  <si>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</si>
  <si>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</si>
  <si>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</si>
  <si>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</si>
  <si>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</si>
  <si>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</si>
  <si>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</si>
  <si>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</si>
  <si>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</si>
  <si>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</si>
  <si>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</si>
  <si>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</si>
  <si>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</si>
  <si>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</si>
  <si>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</si>
  <si>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</si>
  <si>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</si>
  <si>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</si>
  <si>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</si>
  <si>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</si>
  <si>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№п/п</t>
  </si>
  <si>
    <t>Наименование городских и сельских поселений</t>
  </si>
  <si>
    <t>План на год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</si>
  <si>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</si>
  <si>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</si>
  <si>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</si>
  <si>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</si>
  <si>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</si>
  <si>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</si>
  <si>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</si>
  <si>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</si>
  <si>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</si>
  <si>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</si>
  <si>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</si>
  <si>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</si>
  <si>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</si>
  <si>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</si>
  <si>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</si>
  <si>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</si>
  <si>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</si>
  <si>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</si>
  <si>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>Поддержка мер по обеспечению сбалансированности местных бюджетов</t>
  </si>
  <si>
    <t>Голуметское</t>
  </si>
  <si>
    <t>Зерновское</t>
  </si>
  <si>
    <t>Наименование</t>
  </si>
  <si>
    <t>Сумма, тыс. руб.</t>
  </si>
  <si>
    <t>1. Размер бюджетных ассигнований резервного фонда</t>
  </si>
  <si>
    <t>(тыс.рублей)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</si>
  <si>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</si>
  <si>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</si>
  <si>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</si>
  <si>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</si>
  <si>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</si>
  <si>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</si>
  <si>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</si>
  <si>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кредитов  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</si>
  <si>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</si>
  <si>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</si>
  <si>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</si>
  <si>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</si>
  <si>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</si>
  <si>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</si>
  <si>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</si>
  <si>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</si>
  <si>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</si>
  <si>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</si>
  <si>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</si>
  <si>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</si>
  <si>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</si>
  <si>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</si>
  <si>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</si>
  <si>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</si>
  <si>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</si>
  <si>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</si>
  <si>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</si>
  <si>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</si>
  <si>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</si>
  <si>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</si>
  <si>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</si>
  <si>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</si>
  <si>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</si>
  <si>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И.о. начальника финансового управления</t>
  </si>
  <si>
    <t>Т.О. Попова</t>
  </si>
  <si>
    <t>И.о. начальника финансового управления АЧРМО</t>
  </si>
  <si>
    <t>Т.О.Попова</t>
  </si>
  <si>
    <t>Платежи от государственных и муниципальных унитарных предприятий</t>
  </si>
  <si>
    <t>000 1 11 07000 00 0000 120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</si>
  <si>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</si>
  <si>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</si>
  <si>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на реализацию мероприятий по модернизации школьных систем образования</t>
  </si>
  <si>
    <t>000 202 25750 00 0000 150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</si>
  <si>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</si>
  <si>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</si>
  <si>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 в бюджеты муниципальных районов</t>
  </si>
  <si>
    <t>000 2 07 05030 05 0000 180</t>
  </si>
  <si>
    <t xml:space="preserve">Муниципальная программа "Развитие образования Черемховского района" </t>
  </si>
  <si>
    <t xml:space="preserve">Подпрограмма "Развитие дошкольного, общего и дополнительного образования" </t>
  </si>
  <si>
    <t>61101S2050</t>
  </si>
  <si>
    <t>Реализация мероприятий по модернизации школьных систем образования</t>
  </si>
  <si>
    <t>61102L7500</t>
  </si>
  <si>
    <t xml:space="preserve"> 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</si>
  <si>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61102S2928</t>
  </si>
  <si>
    <t>61103S2972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</si>
  <si>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</si>
  <si>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</si>
  <si>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</si>
  <si>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</si>
  <si>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 xml:space="preserve">Подпрограмма "Обеспечение реализации муниципальной программы и прочие мероприятия в области образования" </t>
  </si>
  <si>
    <t>6120120100</t>
  </si>
  <si>
    <t>61201S2972</t>
  </si>
  <si>
    <t xml:space="preserve">Муниципальная программа "Сохранение и развитие культуры в Черемховском районном муниципальном образовании " 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</si>
  <si>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</si>
  <si>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62101S2972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</si>
  <si>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</si>
  <si>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62102L519A</t>
  </si>
  <si>
    <t>62102S2972</t>
  </si>
  <si>
    <t>62103S2370</t>
  </si>
  <si>
    <t>62103S2972</t>
  </si>
  <si>
    <t>62104S2972</t>
  </si>
  <si>
    <t>Подпрограмма "Обеспечение реализации муниципальной программы и прочие мероприятия в области культуры"</t>
  </si>
  <si>
    <t>62201S2972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</si>
  <si>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</si>
  <si>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 xml:space="preserve">Подпрограмма "Устойчивое развитие сельских территорий Черемховского районного муниципального образования" 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</si>
  <si>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</si>
  <si>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</si>
  <si>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</si>
  <si>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</si>
  <si>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</si>
  <si>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</si>
  <si>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 xml:space="preserve">Подпрограмма "Охрана окружающей среды на территории Черемховского районного муниципального образования" 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</si>
  <si>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</si>
  <si>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</si>
  <si>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</si>
  <si>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</si>
  <si>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>Другие вопросы в области охраны окружающей среды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</si>
  <si>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</si>
  <si>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</si>
  <si>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63401S2972</t>
  </si>
  <si>
    <t>Основное мероприятие: Осуществление полномочий по благоустройству территорий поселений, переданных в рамках соглашений</t>
  </si>
  <si>
    <t>6340300000</t>
  </si>
  <si>
    <t>Благоустройство территории, прилегающей к МКУК «МКЦ АЧРМО» в п. Михайловка Черемховского района</t>
  </si>
  <si>
    <t>6340320071</t>
  </si>
  <si>
    <t>Благоустройство</t>
  </si>
  <si>
    <t xml:space="preserve">Подпрограмма "Градостроительная политика на территории Черемховского районного муниципального образования" 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</si>
  <si>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</si>
  <si>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</si>
  <si>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</si>
  <si>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6410173200</t>
  </si>
  <si>
    <t>64101S2972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</si>
  <si>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</si>
  <si>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6420120014</t>
  </si>
  <si>
    <t>6420173200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</si>
  <si>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</si>
  <si>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</si>
  <si>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</si>
  <si>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65201S2972</t>
  </si>
  <si>
    <t>Основное мероприятие: Ликвидация муниципальных унитарных предприятий</t>
  </si>
  <si>
    <t>6520300000</t>
  </si>
  <si>
    <t>Предоставление субсидии МУП "Аэропорт - Черемхово"</t>
  </si>
  <si>
    <t>6520321023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</si>
  <si>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</si>
  <si>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6530120100</t>
  </si>
  <si>
    <t>65301S2972</t>
  </si>
  <si>
    <t xml:space="preserve">Муниципальная программа "Муниципальное управление в Черемховском районном муниципальном образовании" </t>
  </si>
  <si>
    <t>Подпрограмма "Развитие системы управления муниципальным образованием"</t>
  </si>
  <si>
    <t>6610620100</t>
  </si>
  <si>
    <t>66106S2972</t>
  </si>
  <si>
    <t>Подпрограмма "Развитие предпринимательства"</t>
  </si>
  <si>
    <t>Муниципальная программа "Безопасность жизнедеятельности в Черемховском районном муниципальном образовании"</t>
  </si>
  <si>
    <t>Подпрограмма "Повышение безопасности дорожного движения в Черемховском районном муниципальном образовании"</t>
  </si>
  <si>
    <t>Подпрограмма "Улучшение условий и охраны труда в Черемховском районном муниципальном образовании"</t>
  </si>
  <si>
    <t>Подпрограмма "Обеспечение общественной безопасности"</t>
  </si>
  <si>
    <t>67302S2972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</si>
  <si>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</si>
  <si>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Подпрограмма "Молодежная политика в Черемховском районном муниципальном образовании"</t>
  </si>
  <si>
    <t>Подпрограмма "Развитие физической культуры и спорта в Черемховском районном муниципальном образовании"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</si>
  <si>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</si>
  <si>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</si>
  <si>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Подпрограмма "Молодым семьям – доступное жилье"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</si>
  <si>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</si>
  <si>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Подпрограмма "Развитие туризма в Черемховском районном муниципальном образовании"</t>
  </si>
  <si>
    <t>Муниципальная программа "Здоровье населения в Черемховском районном муниципальном образовании"</t>
  </si>
  <si>
    <t>Муниципальная программа "Социальная поддержка населения Черемховского районного муниципального образования"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</si>
  <si>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</si>
  <si>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</si>
  <si>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80101S2972</t>
  </si>
  <si>
    <t>80102S2972</t>
  </si>
  <si>
    <t>80201S2972</t>
  </si>
  <si>
    <t>80202S2972</t>
  </si>
  <si>
    <t>ОХРАНА ОКРУЖАЮЩЕЙ СРЕДЫ</t>
  </si>
  <si>
    <t>Отчет об исполнении бюджетных ассигнований за 1 полугодие 2022 года по разделам и подразделам классификации расходов бюджетов</t>
  </si>
  <si>
    <t>Отчет об исполнении бюджета за 1 полугодие 2022 года по ведомственной структуре расходов бюджета Черемховского районного муниципального образования</t>
  </si>
  <si>
    <t>Отчет об исполнении дотации на выравнивание бюджетной обеспеченности поселений Черемховского районного муниципального образования за 1 полугодие 2022 года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</si>
  <si>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1 полугодие 2022 года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</si>
  <si>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 1 полугодие 2022 года</t>
  </si>
  <si>
    <t>2. Распределение бюджетных ассигнований резервного фонда на 01.07.2022 г.</t>
  </si>
  <si>
    <t>3. Фактическое использование средств резервного фонда на 01.07.2022 г.</t>
  </si>
  <si>
    <t>4. Нераспределенный остаток бюджетных ассигнований резервного фонда на 01.07.2022 г.</t>
  </si>
  <si>
    <t xml:space="preserve">Отчет об исполнении бюджета Черемховского районного муниципального образования по источникам внутреннего финансирования дефицита бюджета за 1 полугодие 2022 года   </t>
  </si>
  <si>
    <t>Отчет об исполнении бюджета Черемховского районного муниципального образования  
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за 1 полугодие 2022 года</t>
  </si>
  <si>
    <t xml:space="preserve">Отчет об исполнении доходов бюджета                                                                                                                                 Черемховского районного муниципального образования за 1 полугодие 2022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</si>
</sst>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р_._-;\-* #,##0.00_р_._-;_-* &quot;-&quot;??_р_._-;_-@_-"/>
    <numFmt numFmtId="165" formatCode="0.0"/>
    <numFmt numFmtId="166" formatCode="#,##0.0"/>
    <numFmt numFmtId="167" formatCode="000\.00\.000\.0"/>
    <numFmt numFmtId="168" formatCode="0000000000;[Red]\-0000000000;&quot;&quot;"/>
    <numFmt numFmtId="169" formatCode="000;[Red]\-000;&quot;&quot;"/>
    <numFmt numFmtId="170" formatCode="0000;[Red]\-0000;&quot;&quot;"/>
    <numFmt numFmtId="171" formatCode="#,##0.0;[Red]\-#,##0.0;0.0"/>
    <numFmt numFmtId="172" formatCode="0.0%"/>
    <numFmt numFmtId="173" formatCode="000"/>
    <numFmt numFmtId="174" formatCode="00;[Red]\-00;&quot;&quot;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6">
    <xf numFmtId="0" fontId="0" fillId="0" borderId="0"/>
    <xf numFmtId="0" fontId="2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6" fillId="0" borderId="0"/>
    <xf numFmtId="9" fontId="5" fillId="0" borderId="0" applyFon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1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" fillId="0" borderId="0"/>
  </cellStyleXfs>
  <cellXfs count="198">
    <xf numFmtId="0" fontId="0" fillId="0" borderId="0" xfId="0"/>
    <xf numFmtId="0" fontId="15" fillId="0" borderId="0" xfId="6" applyFont="1" applyAlignment="1">
      <alignment horizontal="center"/>
    </xf>
    <xf numFmtId="0" fontId="15" fillId="0" borderId="0" xfId="14" applyFont="1" applyFill="1" applyAlignment="1">
      <alignment horizontal="right"/>
    </xf>
    <xf numFmtId="0" fontId="7" fillId="0" borderId="0" xfId="97" applyFont="1" applyFill="1" applyAlignment="1">
      <alignment horizontal="center"/>
    </xf>
    <xf numFmtId="166" fontId="15" fillId="2" borderId="0" xfId="14" applyNumberFormat="1" applyFont="1" applyFill="1" applyAlignment="1">
      <alignment horizontal="center"/>
    </xf>
    <xf numFmtId="165" fontId="15" fillId="0" borderId="0" xfId="6" applyNumberFormat="1" applyFont="1" applyAlignment="1"/>
    <xf numFmtId="0" fontId="15" fillId="3" borderId="0" xfId="6" applyFont="1" applyFill="1" applyAlignment="1">
      <alignment horizontal="center"/>
    </xf>
    <xf numFmtId="0" fontId="19" fillId="2" borderId="0" xfId="97" applyFont="1" applyFill="1" applyAlignment="1">
      <alignment horizontal="center" vertical="center" wrapText="1"/>
    </xf>
    <xf numFmtId="0" fontId="20" fillId="0" borderId="1" xfId="97" applyFont="1" applyFill="1" applyBorder="1" applyAlignment="1">
      <alignment horizontal="center" vertical="center" wrapText="1"/>
    </xf>
    <xf numFmtId="0" fontId="19" fillId="0" borderId="1" xfId="97" applyFont="1" applyFill="1" applyBorder="1"/>
    <xf numFmtId="0" fontId="19" fillId="0" borderId="1" xfId="97" applyFont="1" applyFill="1" applyBorder="1" applyAlignment="1">
      <alignment horizontal="center" vertical="center"/>
    </xf>
    <xf numFmtId="166" fontId="21" fillId="2" borderId="1" xfId="97" applyNumberFormat="1" applyFont="1" applyFill="1" applyBorder="1" applyAlignment="1">
      <alignment vertical="center"/>
    </xf>
    <xf numFmtId="0" fontId="21" fillId="0" borderId="0" xfId="6" applyFont="1" applyAlignment="1">
      <alignment horizontal="center"/>
    </xf>
    <xf numFmtId="0" fontId="3" fillId="0" borderId="1" xfId="6" applyFont="1" applyBorder="1"/>
    <xf numFmtId="0" fontId="15" fillId="0" borderId="1" xfId="6" applyFont="1" applyBorder="1" applyAlignment="1">
      <alignment horizontal="center"/>
    </xf>
    <xf numFmtId="166" fontId="15" fillId="2" borderId="1" xfId="97" applyNumberFormat="1" applyFont="1" applyFill="1" applyBorder="1" applyAlignment="1">
      <alignment vertical="center"/>
    </xf>
    <xf numFmtId="0" fontId="21" fillId="0" borderId="1" xfId="6" applyFont="1" applyBorder="1" applyAlignment="1">
      <alignment horizontal="left" wrapText="1"/>
    </xf>
    <xf numFmtId="0" fontId="15" fillId="0" borderId="0" xfId="131" applyFont="1" applyAlignment="1">
      <alignment horizontal="center"/>
    </xf>
    <xf numFmtId="0" fontId="15" fillId="0" borderId="1" xfId="132" applyFont="1" applyBorder="1" applyAlignment="1" applyProtection="1">
      <alignment wrapText="1"/>
    </xf>
    <xf numFmtId="0" fontId="15" fillId="0" borderId="1" xfId="6" applyFont="1" applyBorder="1" applyAlignment="1">
      <alignment horizontal="center" vertical="center" wrapText="1"/>
    </xf>
    <xf numFmtId="0" fontId="19" fillId="0" borderId="1" xfId="97" applyFont="1" applyFill="1" applyBorder="1" applyAlignment="1"/>
    <xf numFmtId="0" fontId="7" fillId="0" borderId="1" xfId="132" applyFont="1" applyBorder="1" applyAlignment="1" applyProtection="1">
      <alignment wrapText="1"/>
    </xf>
    <xf numFmtId="0" fontId="15" fillId="0" borderId="1" xfId="97" applyFont="1" applyFill="1" applyBorder="1" applyAlignment="1">
      <alignment horizontal="left" vertical="center" wrapText="1"/>
    </xf>
    <xf numFmtId="0" fontId="7" fillId="0" borderId="1" xfId="97" applyFont="1" applyFill="1" applyBorder="1" applyAlignment="1">
      <alignment horizontal="center" vertical="center"/>
    </xf>
    <xf numFmtId="0" fontId="19" fillId="0" borderId="1" xfId="97" applyFont="1" applyFill="1" applyBorder="1" applyAlignment="1">
      <alignment horizontal="left" vertical="center" wrapText="1"/>
    </xf>
    <xf numFmtId="0" fontId="7" fillId="2" borderId="1" xfId="97" applyFont="1" applyFill="1" applyBorder="1" applyAlignment="1">
      <alignment horizontal="center" vertical="center"/>
    </xf>
    <xf numFmtId="0" fontId="21" fillId="2" borderId="0" xfId="6" applyFont="1" applyFill="1" applyAlignment="1">
      <alignment horizontal="center"/>
    </xf>
    <xf numFmtId="0" fontId="19" fillId="2" borderId="1" xfId="97" applyFont="1" applyFill="1" applyBorder="1" applyAlignment="1">
      <alignment wrapText="1"/>
    </xf>
    <xf numFmtId="0" fontId="19" fillId="2" borderId="1" xfId="97" applyFont="1" applyFill="1" applyBorder="1" applyAlignment="1">
      <alignment horizontal="center" vertical="center"/>
    </xf>
    <xf numFmtId="0" fontId="15" fillId="2" borderId="0" xfId="6" applyFont="1" applyFill="1" applyAlignment="1">
      <alignment horizontal="center"/>
    </xf>
    <xf numFmtId="0" fontId="19" fillId="0" borderId="1" xfId="97" applyFont="1" applyFill="1" applyBorder="1" applyAlignment="1">
      <alignment wrapText="1"/>
    </xf>
    <xf numFmtId="0" fontId="15" fillId="0" borderId="1" xfId="6" applyFont="1" applyBorder="1" applyAlignment="1">
      <alignment wrapText="1"/>
    </xf>
    <xf numFmtId="0" fontId="15" fillId="2" borderId="1" xfId="97" applyFont="1" applyFill="1" applyBorder="1" applyAlignment="1">
      <alignment vertical="top" wrapText="1"/>
    </xf>
    <xf numFmtId="0" fontId="15" fillId="0" borderId="1" xfId="97" applyFont="1" applyFill="1" applyBorder="1" applyAlignment="1">
      <alignment wrapText="1"/>
    </xf>
    <xf numFmtId="166" fontId="21" fillId="0" borderId="1" xfId="6" applyNumberFormat="1" applyFont="1" applyFill="1" applyBorder="1" applyAlignment="1">
      <alignment vertical="center" wrapText="1"/>
    </xf>
    <xf numFmtId="166" fontId="21" fillId="0" borderId="1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Fill="1" applyBorder="1" applyAlignment="1">
      <alignment horizontal="justify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justify" vertical="center" wrapText="1"/>
    </xf>
    <xf numFmtId="0" fontId="7" fillId="2" borderId="1" xfId="21" applyFont="1" applyFill="1" applyBorder="1" applyAlignment="1">
      <alignment horizontal="left" vertical="center" wrapText="1"/>
    </xf>
    <xf numFmtId="0" fontId="7" fillId="0" borderId="1" xfId="73" applyFont="1" applyFill="1" applyBorder="1" applyAlignment="1">
      <alignment wrapText="1"/>
    </xf>
    <xf numFmtId="0" fontId="19" fillId="0" borderId="1" xfId="97" applyFont="1" applyFill="1" applyBorder="1" applyAlignment="1">
      <alignment vertical="center" wrapText="1"/>
    </xf>
    <xf numFmtId="0" fontId="7" fillId="0" borderId="0" xfId="97" applyFont="1" applyFill="1"/>
    <xf numFmtId="0" fontId="23" fillId="0" borderId="0" xfId="97" applyFont="1" applyFill="1" applyAlignment="1">
      <alignment horizontal="left"/>
    </xf>
    <xf numFmtId="0" fontId="4" fillId="0" borderId="0" xfId="6" applyFont="1" applyAlignment="1">
      <alignment horizontal="center"/>
    </xf>
    <xf numFmtId="0" fontId="20" fillId="0" borderId="1" xfId="97" applyFont="1" applyFill="1" applyBorder="1" applyAlignment="1">
      <alignment horizontal="center" vertical="center"/>
    </xf>
    <xf numFmtId="0" fontId="14" fillId="2" borderId="1" xfId="14" applyNumberFormat="1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166" fontId="15" fillId="0" borderId="1" xfId="6" applyNumberFormat="1" applyFont="1" applyBorder="1" applyAlignment="1">
      <alignment vertical="center" wrapText="1"/>
    </xf>
    <xf numFmtId="166" fontId="15" fillId="2" borderId="1" xfId="6" applyNumberFormat="1" applyFont="1" applyFill="1" applyBorder="1" applyAlignment="1">
      <alignment vertical="center"/>
    </xf>
    <xf numFmtId="166" fontId="21" fillId="2" borderId="1" xfId="97" applyNumberFormat="1" applyFont="1" applyFill="1" applyBorder="1" applyAlignment="1">
      <alignment horizontal="right" vertical="center"/>
    </xf>
    <xf numFmtId="166" fontId="15" fillId="2" borderId="1" xfId="97" applyNumberFormat="1" applyFont="1" applyFill="1" applyBorder="1" applyAlignment="1">
      <alignment horizontal="right" vertical="center"/>
    </xf>
    <xf numFmtId="166" fontId="7" fillId="2" borderId="1" xfId="97" applyNumberFormat="1" applyFont="1" applyFill="1" applyBorder="1" applyAlignment="1">
      <alignment vertical="center"/>
    </xf>
    <xf numFmtId="166" fontId="19" fillId="0" borderId="1" xfId="97" applyNumberFormat="1" applyFont="1" applyFill="1" applyBorder="1" applyAlignment="1">
      <alignment vertical="center"/>
    </xf>
    <xf numFmtId="166" fontId="15" fillId="2" borderId="1" xfId="6" applyNumberFormat="1" applyFont="1" applyFill="1" applyBorder="1" applyAlignment="1">
      <alignment horizontal="right" vertical="center"/>
    </xf>
    <xf numFmtId="166" fontId="21" fillId="2" borderId="1" xfId="6" applyNumberFormat="1" applyFont="1" applyFill="1" applyBorder="1" applyAlignment="1">
      <alignment horizontal="right" vertical="center"/>
    </xf>
    <xf numFmtId="0" fontId="4" fillId="0" borderId="0" xfId="133" applyFont="1"/>
    <xf numFmtId="0" fontId="4" fillId="0" borderId="0" xfId="133" applyFont="1" applyProtection="1">
      <protection hidden="1"/>
    </xf>
    <xf numFmtId="0" fontId="4" fillId="0" borderId="0" xfId="102" applyFont="1" applyProtection="1">
      <protection hidden="1"/>
    </xf>
    <xf numFmtId="0" fontId="14" fillId="0" borderId="1" xfId="134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1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1" applyNumberFormat="1" applyFont="1" applyFill="1" applyBorder="1" applyAlignment="1" applyProtection="1">
      <alignment horizontal="center"/>
      <protection hidden="1"/>
    </xf>
    <xf numFmtId="167" fontId="25" fillId="0" borderId="1" xfId="133" applyNumberFormat="1" applyFont="1" applyFill="1" applyBorder="1" applyAlignment="1" applyProtection="1">
      <alignment wrapText="1"/>
      <protection hidden="1"/>
    </xf>
    <xf numFmtId="168" fontId="25" fillId="0" borderId="1" xfId="133" applyNumberFormat="1" applyFont="1" applyFill="1" applyBorder="1" applyAlignment="1" applyProtection="1">
      <alignment horizontal="center"/>
      <protection hidden="1"/>
    </xf>
    <xf numFmtId="169" fontId="25" fillId="0" borderId="1" xfId="133" applyNumberFormat="1" applyFont="1" applyFill="1" applyBorder="1" applyAlignment="1" applyProtection="1">
      <alignment horizontal="center"/>
      <protection hidden="1"/>
    </xf>
    <xf numFmtId="170" fontId="25" fillId="0" borderId="1" xfId="133" applyNumberFormat="1" applyFont="1" applyFill="1" applyBorder="1" applyAlignment="1" applyProtection="1">
      <alignment horizontal="center"/>
      <protection hidden="1"/>
    </xf>
    <xf numFmtId="171" fontId="25" fillId="0" borderId="1" xfId="133" applyNumberFormat="1" applyFont="1" applyFill="1" applyBorder="1" applyAlignment="1" applyProtection="1">
      <alignment horizontal="right"/>
      <protection hidden="1"/>
    </xf>
    <xf numFmtId="172" fontId="25" fillId="0" borderId="1" xfId="133" applyNumberFormat="1" applyFont="1" applyFill="1" applyBorder="1" applyAlignment="1" applyProtection="1">
      <alignment horizontal="right"/>
      <protection hidden="1"/>
    </xf>
    <xf numFmtId="0" fontId="25" fillId="0" borderId="0" xfId="133" applyFont="1"/>
    <xf numFmtId="167" fontId="4" fillId="0" borderId="1" xfId="133" applyNumberFormat="1" applyFont="1" applyFill="1" applyBorder="1" applyAlignment="1" applyProtection="1">
      <alignment wrapText="1"/>
      <protection hidden="1"/>
    </xf>
    <xf numFmtId="168" fontId="4" fillId="0" borderId="1" xfId="133" applyNumberFormat="1" applyFont="1" applyFill="1" applyBorder="1" applyAlignment="1" applyProtection="1">
      <alignment horizontal="center"/>
      <protection hidden="1"/>
    </xf>
    <xf numFmtId="169" fontId="4" fillId="0" borderId="1" xfId="133" applyNumberFormat="1" applyFont="1" applyFill="1" applyBorder="1" applyAlignment="1" applyProtection="1">
      <alignment horizontal="center"/>
      <protection hidden="1"/>
    </xf>
    <xf numFmtId="170" fontId="4" fillId="0" borderId="1" xfId="133" applyNumberFormat="1" applyFont="1" applyFill="1" applyBorder="1" applyAlignment="1" applyProtection="1">
      <alignment horizontal="center"/>
      <protection hidden="1"/>
    </xf>
    <xf numFmtId="171" fontId="4" fillId="0" borderId="1" xfId="133" applyNumberFormat="1" applyFont="1" applyFill="1" applyBorder="1" applyAlignment="1" applyProtection="1">
      <alignment horizontal="right"/>
      <protection hidden="1"/>
    </xf>
    <xf numFmtId="172" fontId="4" fillId="0" borderId="1" xfId="133" applyNumberFormat="1" applyFont="1" applyFill="1" applyBorder="1" applyAlignment="1" applyProtection="1">
      <alignment horizontal="right"/>
      <protection hidden="1"/>
    </xf>
    <xf numFmtId="0" fontId="4" fillId="0" borderId="0" xfId="101" applyFont="1"/>
    <xf numFmtId="0" fontId="4" fillId="0" borderId="0" xfId="101" applyFont="1" applyAlignment="1"/>
    <xf numFmtId="0" fontId="4" fillId="0" borderId="0" xfId="108" applyFont="1" applyProtection="1">
      <protection hidden="1"/>
    </xf>
    <xf numFmtId="0" fontId="26" fillId="0" borderId="1" xfId="134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34" applyNumberFormat="1" applyFont="1" applyFill="1" applyBorder="1" applyAlignment="1" applyProtection="1">
      <alignment horizontal="center" vertical="center"/>
      <protection hidden="1"/>
    </xf>
    <xf numFmtId="0" fontId="26" fillId="0" borderId="1" xfId="101" applyNumberFormat="1" applyFont="1" applyFill="1" applyBorder="1" applyAlignment="1" applyProtection="1">
      <alignment horizontal="center" vertical="center"/>
      <protection hidden="1"/>
    </xf>
    <xf numFmtId="173" fontId="25" fillId="0" borderId="1" xfId="133" applyNumberFormat="1" applyFont="1" applyFill="1" applyBorder="1" applyAlignment="1" applyProtection="1">
      <alignment wrapText="1"/>
      <protection hidden="1"/>
    </xf>
    <xf numFmtId="174" fontId="25" fillId="0" borderId="1" xfId="133" applyNumberFormat="1" applyFont="1" applyFill="1" applyBorder="1" applyAlignment="1" applyProtection="1">
      <alignment horizontal="center"/>
      <protection hidden="1"/>
    </xf>
    <xf numFmtId="173" fontId="4" fillId="0" borderId="1" xfId="133" applyNumberFormat="1" applyFont="1" applyFill="1" applyBorder="1" applyAlignment="1" applyProtection="1">
      <alignment wrapText="1"/>
      <protection hidden="1"/>
    </xf>
    <xf numFmtId="174" fontId="4" fillId="0" borderId="1" xfId="133" applyNumberFormat="1" applyFont="1" applyFill="1" applyBorder="1" applyAlignment="1" applyProtection="1">
      <alignment horizontal="center"/>
      <protection hidden="1"/>
    </xf>
    <xf numFmtId="0" fontId="4" fillId="0" borderId="0" xfId="110" applyFont="1" applyProtection="1">
      <protection hidden="1"/>
    </xf>
    <xf numFmtId="0" fontId="14" fillId="0" borderId="1" xfId="125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25" applyNumberFormat="1" applyFont="1" applyFill="1" applyBorder="1" applyAlignment="1" applyProtection="1">
      <alignment horizontal="center"/>
      <protection hidden="1"/>
    </xf>
    <xf numFmtId="173" fontId="4" fillId="0" borderId="1" xfId="133" applyNumberFormat="1" applyFont="1" applyFill="1" applyBorder="1" applyAlignment="1" applyProtection="1">
      <alignment horizontal="center"/>
      <protection hidden="1"/>
    </xf>
    <xf numFmtId="0" fontId="7" fillId="0" borderId="0" xfId="3" applyFont="1"/>
    <xf numFmtId="0" fontId="7" fillId="0" borderId="0" xfId="4" applyFont="1" applyAlignment="1">
      <alignment horizontal="left"/>
    </xf>
    <xf numFmtId="0" fontId="3" fillId="0" borderId="0" xfId="101" applyFont="1"/>
    <xf numFmtId="0" fontId="3" fillId="0" borderId="0" xfId="6" applyFont="1"/>
    <xf numFmtId="0" fontId="3" fillId="0" borderId="0" xfId="6" applyFont="1" applyAlignment="1">
      <alignment horizontal="center"/>
    </xf>
    <xf numFmtId="0" fontId="30" fillId="0" borderId="0" xfId="6" applyFont="1" applyAlignment="1">
      <alignment horizontal="center"/>
    </xf>
    <xf numFmtId="0" fontId="31" fillId="0" borderId="5" xfId="6" applyFont="1" applyBorder="1" applyAlignment="1">
      <alignment vertical="center"/>
    </xf>
    <xf numFmtId="0" fontId="25" fillId="0" borderId="5" xfId="135" applyFont="1" applyBorder="1" applyAlignment="1">
      <alignment horizontal="center" vertical="center" wrapText="1"/>
    </xf>
    <xf numFmtId="0" fontId="25" fillId="0" borderId="1" xfId="135" applyFont="1" applyBorder="1" applyAlignment="1">
      <alignment horizontal="center" vertical="center" wrapText="1"/>
    </xf>
    <xf numFmtId="0" fontId="31" fillId="0" borderId="1" xfId="128" applyFont="1" applyBorder="1" applyAlignment="1">
      <alignment horizontal="center" vertical="center"/>
    </xf>
    <xf numFmtId="0" fontId="31" fillId="0" borderId="1" xfId="128" applyFont="1" applyBorder="1" applyAlignment="1">
      <alignment horizontal="center" vertical="center" wrapText="1"/>
    </xf>
    <xf numFmtId="0" fontId="32" fillId="0" borderId="1" xfId="6" applyFont="1" applyBorder="1" applyAlignment="1">
      <alignment horizontal="center" vertical="center"/>
    </xf>
    <xf numFmtId="0" fontId="33" fillId="0" borderId="1" xfId="3" applyFont="1" applyBorder="1"/>
    <xf numFmtId="166" fontId="32" fillId="0" borderId="1" xfId="6" applyNumberFormat="1" applyFont="1" applyFill="1" applyBorder="1" applyAlignment="1">
      <alignment horizontal="center" vertical="center"/>
    </xf>
    <xf numFmtId="166" fontId="33" fillId="0" borderId="1" xfId="135" applyNumberFormat="1" applyFont="1" applyBorder="1" applyAlignment="1">
      <alignment horizontal="center" vertical="center" wrapText="1"/>
    </xf>
    <xf numFmtId="172" fontId="33" fillId="0" borderId="1" xfId="119" applyNumberFormat="1" applyFont="1" applyBorder="1" applyAlignment="1">
      <alignment horizontal="center" vertical="center"/>
    </xf>
    <xf numFmtId="166" fontId="33" fillId="0" borderId="1" xfId="6" applyNumberFormat="1" applyFont="1" applyBorder="1" applyAlignment="1">
      <alignment horizontal="center" vertical="center"/>
    </xf>
    <xf numFmtId="166" fontId="32" fillId="0" borderId="1" xfId="9" applyNumberFormat="1" applyFont="1" applyBorder="1" applyAlignment="1">
      <alignment horizontal="center" vertical="center"/>
    </xf>
    <xf numFmtId="166" fontId="24" fillId="0" borderId="1" xfId="6" applyNumberFormat="1" applyFont="1" applyBorder="1" applyAlignment="1">
      <alignment horizontal="center" vertical="center" wrapText="1"/>
    </xf>
    <xf numFmtId="172" fontId="24" fillId="0" borderId="1" xfId="119" applyNumberFormat="1" applyFont="1" applyBorder="1" applyAlignment="1">
      <alignment horizontal="center" vertical="center"/>
    </xf>
    <xf numFmtId="0" fontId="30" fillId="0" borderId="0" xfId="6" applyFont="1"/>
    <xf numFmtId="0" fontId="7" fillId="0" borderId="0" xfId="3" applyFont="1" applyAlignment="1">
      <alignment horizontal="center"/>
    </xf>
    <xf numFmtId="0" fontId="4" fillId="0" borderId="0" xfId="127" applyFont="1"/>
    <xf numFmtId="0" fontId="7" fillId="0" borderId="0" xfId="4" applyFont="1" applyAlignment="1">
      <alignment wrapText="1"/>
    </xf>
    <xf numFmtId="166" fontId="32" fillId="0" borderId="1" xfId="21" applyNumberFormat="1" applyFont="1" applyFill="1" applyBorder="1" applyAlignment="1">
      <alignment horizontal="center" vertical="center" shrinkToFit="1"/>
    </xf>
    <xf numFmtId="172" fontId="33" fillId="0" borderId="1" xfId="8" applyNumberFormat="1" applyFont="1" applyBorder="1" applyAlignment="1">
      <alignment horizontal="center" vertical="center" wrapText="1"/>
    </xf>
    <xf numFmtId="172" fontId="24" fillId="0" borderId="1" xfId="8" applyNumberFormat="1" applyFont="1" applyBorder="1" applyAlignment="1">
      <alignment horizontal="center" vertical="center" wrapText="1"/>
    </xf>
    <xf numFmtId="0" fontId="2" fillId="0" borderId="0" xfId="129"/>
    <xf numFmtId="0" fontId="1" fillId="0" borderId="0" xfId="114"/>
    <xf numFmtId="0" fontId="7" fillId="0" borderId="0" xfId="114" applyFont="1" applyAlignment="1">
      <alignment horizontal="left" readingOrder="2"/>
    </xf>
    <xf numFmtId="0" fontId="3" fillId="0" borderId="0" xfId="80" applyFont="1" applyBorder="1"/>
    <xf numFmtId="0" fontId="27" fillId="0" borderId="0" xfId="129" applyFont="1" applyAlignment="1">
      <alignment horizontal="center" vertical="center" wrapText="1"/>
    </xf>
    <xf numFmtId="0" fontId="34" fillId="0" borderId="0" xfId="129" applyFont="1" applyAlignment="1">
      <alignment horizontal="center" vertical="center" wrapText="1"/>
    </xf>
    <xf numFmtId="0" fontId="4" fillId="0" borderId="0" xfId="129" applyFont="1"/>
    <xf numFmtId="0" fontId="4" fillId="0" borderId="0" xfId="129" applyFont="1" applyAlignment="1">
      <alignment horizontal="center"/>
    </xf>
    <xf numFmtId="0" fontId="27" fillId="0" borderId="1" xfId="129" applyFont="1" applyBorder="1" applyAlignment="1">
      <alignment horizontal="center" vertical="center" wrapText="1"/>
    </xf>
    <xf numFmtId="0" fontId="28" fillId="0" borderId="1" xfId="129" applyFont="1" applyBorder="1" applyAlignment="1">
      <alignment horizontal="left" vertical="center" wrapText="1"/>
    </xf>
    <xf numFmtId="0" fontId="35" fillId="0" borderId="0" xfId="129" applyFont="1"/>
    <xf numFmtId="0" fontId="33" fillId="0" borderId="0" xfId="129" applyFont="1"/>
    <xf numFmtId="0" fontId="36" fillId="0" borderId="0" xfId="114" applyFont="1"/>
    <xf numFmtId="0" fontId="32" fillId="0" borderId="0" xfId="97" applyFont="1" applyFill="1" applyAlignment="1">
      <alignment horizontal="left"/>
    </xf>
    <xf numFmtId="166" fontId="4" fillId="2" borderId="0" xfId="114" applyNumberFormat="1" applyFont="1" applyFill="1" applyAlignment="1"/>
    <xf numFmtId="0" fontId="3" fillId="0" borderId="0" xfId="12" applyNumberFormat="1" applyFont="1" applyBorder="1"/>
    <xf numFmtId="0" fontId="3" fillId="0" borderId="0" xfId="12" applyNumberFormat="1" applyFont="1" applyBorder="1" applyAlignment="1">
      <alignment wrapText="1"/>
    </xf>
    <xf numFmtId="0" fontId="3" fillId="0" borderId="0" xfId="12" applyNumberFormat="1" applyFont="1" applyBorder="1" applyAlignment="1"/>
    <xf numFmtId="0" fontId="3" fillId="0" borderId="0" xfId="0" applyFont="1"/>
    <xf numFmtId="0" fontId="30" fillId="0" borderId="0" xfId="12" applyNumberFormat="1" applyFont="1" applyBorder="1"/>
    <xf numFmtId="0" fontId="3" fillId="0" borderId="0" xfId="12" applyNumberFormat="1" applyFont="1" applyBorder="1" applyAlignment="1">
      <alignment horizontal="center"/>
    </xf>
    <xf numFmtId="0" fontId="21" fillId="0" borderId="1" xfId="12" applyNumberFormat="1" applyFont="1" applyBorder="1" applyAlignment="1">
      <alignment horizontal="center" vertical="center" wrapText="1"/>
    </xf>
    <xf numFmtId="0" fontId="21" fillId="0" borderId="1" xfId="12" applyFont="1" applyBorder="1" applyAlignment="1">
      <alignment horizontal="center" vertical="center" wrapText="1"/>
    </xf>
    <xf numFmtId="0" fontId="21" fillId="0" borderId="1" xfId="12" applyNumberFormat="1" applyFont="1" applyBorder="1" applyAlignment="1" applyProtection="1">
      <alignment horizontal="center" vertical="center" wrapText="1"/>
      <protection hidden="1"/>
    </xf>
    <xf numFmtId="0" fontId="21" fillId="0" borderId="1" xfId="12" applyNumberFormat="1" applyFont="1" applyBorder="1" applyAlignment="1">
      <alignment horizontal="left" vertical="center" wrapText="1"/>
    </xf>
    <xf numFmtId="0" fontId="21" fillId="0" borderId="1" xfId="12" applyNumberFormat="1" applyFont="1" applyBorder="1" applyAlignment="1">
      <alignment horizontal="center" vertical="center"/>
    </xf>
    <xf numFmtId="166" fontId="21" fillId="0" borderId="1" xfId="12" applyNumberFormat="1" applyFont="1" applyBorder="1" applyAlignment="1">
      <alignment horizontal="center" vertical="center"/>
    </xf>
    <xf numFmtId="165" fontId="21" fillId="0" borderId="1" xfId="12" applyNumberFormat="1" applyFont="1" applyBorder="1" applyAlignment="1">
      <alignment horizontal="center" vertical="center" wrapText="1"/>
    </xf>
    <xf numFmtId="0" fontId="15" fillId="0" borderId="1" xfId="12" applyNumberFormat="1" applyFont="1" applyBorder="1" applyAlignment="1">
      <alignment horizontal="left" vertical="center" wrapText="1"/>
    </xf>
    <xf numFmtId="0" fontId="15" fillId="0" borderId="1" xfId="12" applyNumberFormat="1" applyFont="1" applyBorder="1" applyAlignment="1">
      <alignment horizontal="center" vertical="center"/>
    </xf>
    <xf numFmtId="166" fontId="15" fillId="0" borderId="1" xfId="12" applyNumberFormat="1" applyFont="1" applyBorder="1" applyAlignment="1">
      <alignment horizontal="center" vertical="center"/>
    </xf>
    <xf numFmtId="165" fontId="15" fillId="0" borderId="1" xfId="12" applyNumberFormat="1" applyFont="1" applyBorder="1" applyAlignment="1">
      <alignment horizontal="center" vertical="center" wrapText="1"/>
    </xf>
    <xf numFmtId="0" fontId="15" fillId="0" borderId="1" xfId="11" applyFont="1" applyBorder="1" applyAlignment="1">
      <alignment vertical="center" wrapText="1"/>
    </xf>
    <xf numFmtId="166" fontId="15" fillId="0" borderId="1" xfId="12" applyNumberFormat="1" applyFont="1" applyBorder="1" applyAlignment="1">
      <alignment horizontal="center" vertical="center" wrapText="1"/>
    </xf>
    <xf numFmtId="166" fontId="21" fillId="0" borderId="1" xfId="12" applyNumberFormat="1" applyFont="1" applyBorder="1" applyAlignment="1">
      <alignment horizontal="center" vertical="center" wrapText="1"/>
    </xf>
    <xf numFmtId="0" fontId="28" fillId="0" borderId="0" xfId="12" applyNumberFormat="1" applyFont="1" applyBorder="1"/>
    <xf numFmtId="0" fontId="28" fillId="0" borderId="0" xfId="0" applyFont="1"/>
    <xf numFmtId="0" fontId="4" fillId="0" borderId="0" xfId="101" applyFont="1" applyAlignment="1">
      <alignment horizontal="right"/>
    </xf>
    <xf numFmtId="173" fontId="25" fillId="0" borderId="1" xfId="133" applyNumberFormat="1" applyFont="1" applyFill="1" applyBorder="1" applyAlignment="1" applyProtection="1">
      <alignment horizontal="center"/>
      <protection hidden="1"/>
    </xf>
    <xf numFmtId="0" fontId="19" fillId="0" borderId="1" xfId="97" applyFont="1" applyFill="1" applyBorder="1" applyAlignment="1">
      <alignment horizontal="center" wrapText="1"/>
    </xf>
    <xf numFmtId="166" fontId="15" fillId="2" borderId="0" xfId="14" applyNumberFormat="1" applyFont="1" applyFill="1" applyAlignment="1">
      <alignment horizontal="right"/>
    </xf>
    <xf numFmtId="166" fontId="4" fillId="2" borderId="0" xfId="14" applyNumberFormat="1" applyFont="1" applyFill="1" applyAlignment="1">
      <alignment horizontal="right"/>
    </xf>
    <xf numFmtId="0" fontId="16" fillId="3" borderId="0" xfId="97" applyFont="1" applyFill="1" applyAlignment="1">
      <alignment horizontal="center" vertical="center" wrapText="1"/>
    </xf>
    <xf numFmtId="0" fontId="20" fillId="0" borderId="1" xfId="97" applyFont="1" applyFill="1" applyBorder="1" applyAlignment="1">
      <alignment horizontal="center" vertical="center"/>
    </xf>
    <xf numFmtId="0" fontId="20" fillId="0" borderId="1" xfId="97" applyFont="1" applyFill="1" applyBorder="1" applyAlignment="1">
      <alignment horizontal="center" vertical="center" wrapText="1"/>
    </xf>
    <xf numFmtId="0" fontId="1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6" applyFont="1" applyBorder="1" applyAlignment="1">
      <alignment horizontal="center" vertical="center" wrapText="1"/>
    </xf>
    <xf numFmtId="167" fontId="25" fillId="0" borderId="2" xfId="133" applyNumberFormat="1" applyFont="1" applyFill="1" applyBorder="1" applyAlignment="1" applyProtection="1">
      <alignment horizontal="center" wrapText="1"/>
      <protection hidden="1"/>
    </xf>
    <xf numFmtId="167" fontId="25" fillId="0" borderId="3" xfId="133" applyNumberFormat="1" applyFont="1" applyFill="1" applyBorder="1" applyAlignment="1" applyProtection="1">
      <alignment horizontal="center" wrapText="1"/>
      <protection hidden="1"/>
    </xf>
    <xf numFmtId="167" fontId="25" fillId="0" borderId="4" xfId="133" applyNumberFormat="1" applyFont="1" applyFill="1" applyBorder="1" applyAlignment="1" applyProtection="1">
      <alignment horizontal="center" wrapText="1"/>
      <protection hidden="1"/>
    </xf>
    <xf numFmtId="0" fontId="4" fillId="0" borderId="0" xfId="101" applyFont="1" applyAlignment="1">
      <alignment horizontal="center"/>
    </xf>
    <xf numFmtId="0" fontId="24" fillId="0" borderId="0" xfId="101" applyFont="1" applyAlignment="1">
      <alignment horizontal="center" wrapText="1"/>
    </xf>
    <xf numFmtId="0" fontId="14" fillId="0" borderId="1" xfId="134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1" applyNumberFormat="1" applyFont="1" applyFill="1" applyBorder="1" applyAlignment="1" applyProtection="1">
      <alignment horizontal="center" vertical="top" wrapText="1"/>
      <protection hidden="1"/>
    </xf>
    <xf numFmtId="173" fontId="25" fillId="0" borderId="2" xfId="133" applyNumberFormat="1" applyFont="1" applyFill="1" applyBorder="1" applyAlignment="1" applyProtection="1">
      <alignment horizontal="center" wrapText="1"/>
      <protection hidden="1"/>
    </xf>
    <xf numFmtId="173" fontId="25" fillId="0" borderId="3" xfId="133" applyNumberFormat="1" applyFont="1" applyFill="1" applyBorder="1" applyAlignment="1" applyProtection="1">
      <alignment horizontal="center" wrapText="1"/>
      <protection hidden="1"/>
    </xf>
    <xf numFmtId="173" fontId="25" fillId="0" borderId="4" xfId="133" applyNumberFormat="1" applyFont="1" applyFill="1" applyBorder="1" applyAlignment="1" applyProtection="1">
      <alignment horizontal="center" wrapText="1"/>
      <protection hidden="1"/>
    </xf>
    <xf numFmtId="0" fontId="4" fillId="0" borderId="0" xfId="101" applyFont="1" applyAlignment="1">
      <alignment horizontal="right"/>
    </xf>
    <xf numFmtId="0" fontId="24" fillId="0" borderId="0" xfId="124" applyFont="1" applyAlignment="1" applyProtection="1">
      <alignment horizontal="center" wrapText="1"/>
      <protection hidden="1"/>
    </xf>
    <xf numFmtId="0" fontId="26" fillId="0" borderId="1" xfId="134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26" applyFont="1" applyAlignment="1" applyProtection="1">
      <alignment horizontal="center" wrapText="1"/>
      <protection hidden="1"/>
    </xf>
    <xf numFmtId="0" fontId="33" fillId="0" borderId="0" xfId="82" applyFont="1" applyAlignment="1">
      <alignment horizontal="center" wrapText="1"/>
    </xf>
    <xf numFmtId="0" fontId="14" fillId="0" borderId="1" xfId="125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81" applyFont="1" applyBorder="1" applyAlignment="1">
      <alignment vertical="center"/>
    </xf>
    <xf numFmtId="0" fontId="14" fillId="0" borderId="1" xfId="125" applyNumberFormat="1" applyFont="1" applyFill="1" applyBorder="1" applyAlignment="1" applyProtection="1">
      <alignment horizontal="center" vertical="center"/>
      <protection hidden="1"/>
    </xf>
    <xf numFmtId="0" fontId="14" fillId="0" borderId="1" xfId="81" applyFont="1" applyBorder="1" applyAlignment="1">
      <alignment horizontal="center" vertical="center"/>
    </xf>
    <xf numFmtId="0" fontId="7" fillId="0" borderId="0" xfId="4" applyFont="1" applyAlignment="1">
      <alignment horizontal="left" wrapText="1"/>
    </xf>
    <xf numFmtId="0" fontId="7" fillId="0" borderId="0" xfId="4" applyFont="1" applyAlignment="1">
      <alignment horizontal="left"/>
    </xf>
    <xf numFmtId="0" fontId="24" fillId="0" borderId="0" xfId="6" applyFont="1" applyFill="1" applyBorder="1" applyAlignment="1">
      <alignment horizontal="center" vertical="center" wrapText="1"/>
    </xf>
    <xf numFmtId="0" fontId="16" fillId="0" borderId="2" xfId="6" applyFont="1" applyBorder="1" applyAlignment="1">
      <alignment horizontal="left"/>
    </xf>
    <xf numFmtId="0" fontId="16" fillId="0" borderId="4" xfId="6" applyFont="1" applyBorder="1" applyAlignment="1">
      <alignment horizontal="left"/>
    </xf>
    <xf numFmtId="0" fontId="27" fillId="0" borderId="0" xfId="6" applyFont="1" applyFill="1" applyBorder="1" applyAlignment="1">
      <alignment horizontal="center" vertical="center" wrapText="1"/>
    </xf>
    <xf numFmtId="0" fontId="31" fillId="0" borderId="1" xfId="6" applyFont="1" applyBorder="1" applyAlignment="1">
      <alignment horizontal="center" vertical="center"/>
    </xf>
    <xf numFmtId="0" fontId="25" fillId="0" borderId="1" xfId="135" applyFont="1" applyBorder="1" applyAlignment="1">
      <alignment horizontal="center" vertical="center" wrapText="1"/>
    </xf>
    <xf numFmtId="0" fontId="24" fillId="0" borderId="0" xfId="12" applyNumberFormat="1" applyFont="1" applyBorder="1" applyAlignment="1">
      <alignment horizontal="center" vertical="center" wrapText="1"/>
    </xf>
    <xf numFmtId="0" fontId="28" fillId="0" borderId="0" xfId="12" applyNumberFormat="1" applyFont="1" applyBorder="1" applyAlignment="1">
      <alignment horizontal="right"/>
    </xf>
    <xf numFmtId="165" fontId="28" fillId="0" borderId="1" xfId="129" applyNumberFormat="1" applyFont="1" applyBorder="1" applyAlignment="1">
      <alignment horizontal="center" vertical="center" wrapText="1"/>
    </xf>
    <xf numFmtId="166" fontId="33" fillId="2" borderId="0" xfId="114" applyNumberFormat="1" applyFont="1" applyFill="1" applyAlignment="1">
      <alignment horizontal="right"/>
    </xf>
    <xf numFmtId="0" fontId="24" fillId="0" borderId="0" xfId="129" applyFont="1" applyAlignment="1">
      <alignment horizontal="center" vertical="center" wrapText="1"/>
    </xf>
    <xf numFmtId="0" fontId="27" fillId="0" borderId="1" xfId="129" applyFont="1" applyBorder="1" applyAlignment="1">
      <alignment horizontal="center" vertical="center" wrapText="1"/>
    </xf>
  </cellXfs>
  <cellStyles count="136">
    <cellStyle name="Excel Built-in Обычный 10" xfId="11" xr:uid="{00000000-0005-0000-0000-000000000000}"/>
    <cellStyle name="TableStyleLight1" xfId="12" xr:uid="{00000000-0005-0000-0000-000001000000}"/>
    <cellStyle name="Гиперссылка" xfId="132" builtinId="8"/>
    <cellStyle name="Обычный" xfId="0" builtinId="0"/>
    <cellStyle name="Обычный 10" xfId="6" xr:uid="{00000000-0005-0000-0000-000004000000}"/>
    <cellStyle name="Обычный 11" xfId="13" xr:uid="{00000000-0005-0000-0000-000005000000}"/>
    <cellStyle name="Обычный 12" xfId="14" xr:uid="{00000000-0005-0000-0000-000006000000}"/>
    <cellStyle name="Обычный 12 2" xfId="90" xr:uid="{00000000-0005-0000-0000-000007000000}"/>
    <cellStyle name="Обычный 12 3" xfId="103" xr:uid="{00000000-0005-0000-0000-000008000000}"/>
    <cellStyle name="Обычный 13" xfId="4" xr:uid="{00000000-0005-0000-0000-000009000000}"/>
    <cellStyle name="Обычный 14" xfId="15" xr:uid="{00000000-0005-0000-0000-00000A000000}"/>
    <cellStyle name="Обычный 14 2" xfId="124" xr:uid="{00000000-0005-0000-0000-00000B000000}"/>
    <cellStyle name="Обычный 15" xfId="16" xr:uid="{00000000-0005-0000-0000-00000C000000}"/>
    <cellStyle name="Обычный 16" xfId="92" xr:uid="{00000000-0005-0000-0000-00000D000000}"/>
    <cellStyle name="Обычный 17" xfId="17" xr:uid="{00000000-0005-0000-0000-00000E000000}"/>
    <cellStyle name="Обычный 17 2" xfId="126" xr:uid="{00000000-0005-0000-0000-00000F000000}"/>
    <cellStyle name="Обычный 18" xfId="18" xr:uid="{00000000-0005-0000-0000-000010000000}"/>
    <cellStyle name="Обычный 19" xfId="7" xr:uid="{00000000-0005-0000-0000-000011000000}"/>
    <cellStyle name="Обычный 19 2" xfId="128" xr:uid="{00000000-0005-0000-0000-000012000000}"/>
    <cellStyle name="Обычный 2" xfId="1" xr:uid="{00000000-0005-0000-0000-000013000000}"/>
    <cellStyle name="Обычный 2 10" xfId="5" xr:uid="{00000000-0005-0000-0000-000014000000}"/>
    <cellStyle name="Обычный 2 10 2" xfId="19" xr:uid="{00000000-0005-0000-0000-000015000000}"/>
    <cellStyle name="Обычный 2 10 3" xfId="101" xr:uid="{00000000-0005-0000-0000-000016000000}"/>
    <cellStyle name="Обычный 2 11" xfId="20" xr:uid="{00000000-0005-0000-0000-000017000000}"/>
    <cellStyle name="Обычный 2 11 2" xfId="10" xr:uid="{00000000-0005-0000-0000-000018000000}"/>
    <cellStyle name="Обычный 2 11 2 2" xfId="127" xr:uid="{00000000-0005-0000-0000-000019000000}"/>
    <cellStyle name="Обычный 2 11 3" xfId="21" xr:uid="{00000000-0005-0000-0000-00001A000000}"/>
    <cellStyle name="Обычный 2 11 4" xfId="22" xr:uid="{00000000-0005-0000-0000-00001B000000}"/>
    <cellStyle name="Обычный 2 11 4 2" xfId="23" xr:uid="{00000000-0005-0000-0000-00001C000000}"/>
    <cellStyle name="Обычный 2 11 5" xfId="24" xr:uid="{00000000-0005-0000-0000-00001D000000}"/>
    <cellStyle name="Обычный 2 12" xfId="25" xr:uid="{00000000-0005-0000-0000-00001E000000}"/>
    <cellStyle name="Обычный 2 12 2" xfId="26" xr:uid="{00000000-0005-0000-0000-00001F000000}"/>
    <cellStyle name="Обычный 2 12 3" xfId="27" xr:uid="{00000000-0005-0000-0000-000020000000}"/>
    <cellStyle name="Обычный 2 12 3 2" xfId="28" xr:uid="{00000000-0005-0000-0000-000021000000}"/>
    <cellStyle name="Обычный 2 12 3 2 2" xfId="29" xr:uid="{00000000-0005-0000-0000-000022000000}"/>
    <cellStyle name="Обычный 2 12 3 2 2 2" xfId="30" xr:uid="{00000000-0005-0000-0000-000023000000}"/>
    <cellStyle name="Обычный 2 13" xfId="31" xr:uid="{00000000-0005-0000-0000-000024000000}"/>
    <cellStyle name="Обычный 2 14" xfId="32" xr:uid="{00000000-0005-0000-0000-000025000000}"/>
    <cellStyle name="Обычный 2 14 2" xfId="33" xr:uid="{00000000-0005-0000-0000-000026000000}"/>
    <cellStyle name="Обычный 2 14 2 2" xfId="34" xr:uid="{00000000-0005-0000-0000-000027000000}"/>
    <cellStyle name="Обычный 2 14 3" xfId="35" xr:uid="{00000000-0005-0000-0000-000028000000}"/>
    <cellStyle name="Обычный 2 15" xfId="36" xr:uid="{00000000-0005-0000-0000-000029000000}"/>
    <cellStyle name="Обычный 2 15 2" xfId="37" xr:uid="{00000000-0005-0000-0000-00002A000000}"/>
    <cellStyle name="Обычный 2 16" xfId="38" xr:uid="{00000000-0005-0000-0000-00002B000000}"/>
    <cellStyle name="Обычный 2 17" xfId="39" xr:uid="{00000000-0005-0000-0000-00002C000000}"/>
    <cellStyle name="Обычный 2 17 2" xfId="125" xr:uid="{00000000-0005-0000-0000-00002D000000}"/>
    <cellStyle name="Обычный 2 18" xfId="40" xr:uid="{00000000-0005-0000-0000-00002E000000}"/>
    <cellStyle name="Обычный 2 19" xfId="41" xr:uid="{00000000-0005-0000-0000-00002F000000}"/>
    <cellStyle name="Обычный 2 2" xfId="2" xr:uid="{00000000-0005-0000-0000-000030000000}"/>
    <cellStyle name="Обычный 2 2 2" xfId="42" xr:uid="{00000000-0005-0000-0000-000031000000}"/>
    <cellStyle name="Обычный 2 2 2 2" xfId="43" xr:uid="{00000000-0005-0000-0000-000032000000}"/>
    <cellStyle name="Обычный 2 2 2 3" xfId="44" xr:uid="{00000000-0005-0000-0000-000033000000}"/>
    <cellStyle name="Обычный 2 2 3" xfId="45" xr:uid="{00000000-0005-0000-0000-000034000000}"/>
    <cellStyle name="Обычный 2 2 4" xfId="46" xr:uid="{00000000-0005-0000-0000-000035000000}"/>
    <cellStyle name="Обычный 2 2 5" xfId="47" xr:uid="{00000000-0005-0000-0000-000036000000}"/>
    <cellStyle name="Обычный 2 2 6" xfId="48" xr:uid="{00000000-0005-0000-0000-000037000000}"/>
    <cellStyle name="Обычный 2 2 6 2" xfId="49" xr:uid="{00000000-0005-0000-0000-000038000000}"/>
    <cellStyle name="Обычный 2 2 6 2 2" xfId="131" xr:uid="{00000000-0005-0000-0000-000039000000}"/>
    <cellStyle name="Обычный 2 2 7" xfId="102" xr:uid="{00000000-0005-0000-0000-00003A000000}"/>
    <cellStyle name="Обычный 2 20" xfId="50" xr:uid="{00000000-0005-0000-0000-00003B000000}"/>
    <cellStyle name="Обычный 2 21" xfId="51" xr:uid="{00000000-0005-0000-0000-00003C000000}"/>
    <cellStyle name="Обычный 2 22" xfId="52" xr:uid="{00000000-0005-0000-0000-00003D000000}"/>
    <cellStyle name="Обычный 2 23" xfId="53" xr:uid="{00000000-0005-0000-0000-00003E000000}"/>
    <cellStyle name="Обычный 2 24" xfId="54" xr:uid="{00000000-0005-0000-0000-00003F000000}"/>
    <cellStyle name="Обычный 2 25" xfId="55" xr:uid="{00000000-0005-0000-0000-000040000000}"/>
    <cellStyle name="Обычный 2 26" xfId="56" xr:uid="{00000000-0005-0000-0000-000041000000}"/>
    <cellStyle name="Обычный 2 27" xfId="57" xr:uid="{00000000-0005-0000-0000-000042000000}"/>
    <cellStyle name="Обычный 2 28" xfId="58" xr:uid="{00000000-0005-0000-0000-000043000000}"/>
    <cellStyle name="Обычный 2 29" xfId="59" xr:uid="{00000000-0005-0000-0000-000044000000}"/>
    <cellStyle name="Обычный 2 3" xfId="60" xr:uid="{00000000-0005-0000-0000-000045000000}"/>
    <cellStyle name="Обычный 2 30" xfId="61" xr:uid="{00000000-0005-0000-0000-000046000000}"/>
    <cellStyle name="Обычный 2 31" xfId="93" xr:uid="{00000000-0005-0000-0000-000047000000}"/>
    <cellStyle name="Обычный 2 32" xfId="98" xr:uid="{00000000-0005-0000-0000-000048000000}"/>
    <cellStyle name="Обычный 2 32 2" xfId="133" xr:uid="{00000000-0005-0000-0000-000049000000}"/>
    <cellStyle name="Обычный 2 33" xfId="104" xr:uid="{00000000-0005-0000-0000-00004A000000}"/>
    <cellStyle name="Обычный 2 34" xfId="105" xr:uid="{00000000-0005-0000-0000-00004B000000}"/>
    <cellStyle name="Обычный 2 35" xfId="99" xr:uid="{00000000-0005-0000-0000-00004C000000}"/>
    <cellStyle name="Обычный 2 36" xfId="106" xr:uid="{00000000-0005-0000-0000-00004D000000}"/>
    <cellStyle name="Обычный 2 37" xfId="107" xr:uid="{00000000-0005-0000-0000-00004E000000}"/>
    <cellStyle name="Обычный 2 38" xfId="108" xr:uid="{00000000-0005-0000-0000-00004F000000}"/>
    <cellStyle name="Обычный 2 39" xfId="109" xr:uid="{00000000-0005-0000-0000-000050000000}"/>
    <cellStyle name="Обычный 2 4" xfId="62" xr:uid="{00000000-0005-0000-0000-000051000000}"/>
    <cellStyle name="Обычный 2 40" xfId="110" xr:uid="{00000000-0005-0000-0000-000052000000}"/>
    <cellStyle name="Обычный 2 41" xfId="111" xr:uid="{00000000-0005-0000-0000-000053000000}"/>
    <cellStyle name="Обычный 2 42" xfId="130" xr:uid="{00000000-0005-0000-0000-000054000000}"/>
    <cellStyle name="Обычный 2 44" xfId="63" xr:uid="{00000000-0005-0000-0000-000055000000}"/>
    <cellStyle name="Обычный 2 5" xfId="64" xr:uid="{00000000-0005-0000-0000-000056000000}"/>
    <cellStyle name="Обычный 2 6" xfId="65" xr:uid="{00000000-0005-0000-0000-000057000000}"/>
    <cellStyle name="Обычный 2 7" xfId="66" xr:uid="{00000000-0005-0000-0000-000058000000}"/>
    <cellStyle name="Обычный 2 8" xfId="67" xr:uid="{00000000-0005-0000-0000-000059000000}"/>
    <cellStyle name="Обычный 2 9" xfId="68" xr:uid="{00000000-0005-0000-0000-00005A000000}"/>
    <cellStyle name="Обычный 20" xfId="112" xr:uid="{00000000-0005-0000-0000-00005B000000}"/>
    <cellStyle name="Обычный 21" xfId="69" xr:uid="{00000000-0005-0000-0000-00005C000000}"/>
    <cellStyle name="Обычный 21 2" xfId="70" xr:uid="{00000000-0005-0000-0000-00005D000000}"/>
    <cellStyle name="Обычный 21 2 2" xfId="129" xr:uid="{00000000-0005-0000-0000-00005E000000}"/>
    <cellStyle name="Обычный 22" xfId="71" xr:uid="{00000000-0005-0000-0000-00005F000000}"/>
    <cellStyle name="Обычный 25" xfId="100" xr:uid="{00000000-0005-0000-0000-000060000000}"/>
    <cellStyle name="Обычный 3" xfId="96" xr:uid="{00000000-0005-0000-0000-000061000000}"/>
    <cellStyle name="Обычный 3 10" xfId="113" xr:uid="{00000000-0005-0000-0000-000062000000}"/>
    <cellStyle name="Обычный 3 2" xfId="72" xr:uid="{00000000-0005-0000-0000-000063000000}"/>
    <cellStyle name="Обычный 3 2 2" xfId="73" xr:uid="{00000000-0005-0000-0000-000064000000}"/>
    <cellStyle name="Обычный 3 2 2 2" xfId="114" xr:uid="{00000000-0005-0000-0000-000065000000}"/>
    <cellStyle name="Обычный 3 2 3" xfId="95" xr:uid="{00000000-0005-0000-0000-000066000000}"/>
    <cellStyle name="Обычный 3 3" xfId="74" xr:uid="{00000000-0005-0000-0000-000067000000}"/>
    <cellStyle name="Обычный 3 4" xfId="75" xr:uid="{00000000-0005-0000-0000-000068000000}"/>
    <cellStyle name="Обычный 3 5" xfId="76" xr:uid="{00000000-0005-0000-0000-000069000000}"/>
    <cellStyle name="Обычный 3 5 2" xfId="91" xr:uid="{00000000-0005-0000-0000-00006A000000}"/>
    <cellStyle name="Обычный 3 5 3" xfId="115" xr:uid="{00000000-0005-0000-0000-00006B000000}"/>
    <cellStyle name="Обычный 3 6" xfId="94" xr:uid="{00000000-0005-0000-0000-00006C000000}"/>
    <cellStyle name="Обычный 3 7" xfId="116" xr:uid="{00000000-0005-0000-0000-00006D000000}"/>
    <cellStyle name="Обычный 3 8" xfId="117" xr:uid="{00000000-0005-0000-0000-00006E000000}"/>
    <cellStyle name="Обычный 3 9" xfId="118" xr:uid="{00000000-0005-0000-0000-00006F000000}"/>
    <cellStyle name="Обычный 4" xfId="77" xr:uid="{00000000-0005-0000-0000-000070000000}"/>
    <cellStyle name="Обычный 4 2" xfId="78" xr:uid="{00000000-0005-0000-0000-000071000000}"/>
    <cellStyle name="Обычный 4 3" xfId="79" xr:uid="{00000000-0005-0000-0000-000072000000}"/>
    <cellStyle name="Обычный 4 3 2" xfId="3" xr:uid="{00000000-0005-0000-0000-000073000000}"/>
    <cellStyle name="Обычный 4 3_дотация районная ноябрь на 18-20" xfId="9" xr:uid="{00000000-0005-0000-0000-000074000000}"/>
    <cellStyle name="Обычный 4 4" xfId="80" xr:uid="{00000000-0005-0000-0000-000075000000}"/>
    <cellStyle name="Обычный 5" xfId="81" xr:uid="{00000000-0005-0000-0000-000076000000}"/>
    <cellStyle name="Обычный 6" xfId="82" xr:uid="{00000000-0005-0000-0000-000077000000}"/>
    <cellStyle name="Обычный 6 2" xfId="83" xr:uid="{00000000-0005-0000-0000-000078000000}"/>
    <cellStyle name="Обычный 7" xfId="84" xr:uid="{00000000-0005-0000-0000-000079000000}"/>
    <cellStyle name="Обычный 8" xfId="85" xr:uid="{00000000-0005-0000-0000-00007A000000}"/>
    <cellStyle name="Обычный 9" xfId="86" xr:uid="{00000000-0005-0000-0000-00007B000000}"/>
    <cellStyle name="Обычный_tmp" xfId="134" xr:uid="{00000000-0005-0000-0000-00007C000000}"/>
    <cellStyle name="Обычный_Лист1" xfId="135" xr:uid="{00000000-0005-0000-0000-00007D000000}"/>
    <cellStyle name="Обычный_Лист1 2" xfId="97" xr:uid="{00000000-0005-0000-0000-00007E000000}"/>
    <cellStyle name="Процентный 2" xfId="8" xr:uid="{00000000-0005-0000-0000-00007F000000}"/>
    <cellStyle name="Процентный 2 2" xfId="119" xr:uid="{00000000-0005-0000-0000-000080000000}"/>
    <cellStyle name="Процентный 2 3" xfId="120" xr:uid="{00000000-0005-0000-0000-000081000000}"/>
    <cellStyle name="Процентный 2 4" xfId="121" xr:uid="{00000000-0005-0000-0000-000082000000}"/>
    <cellStyle name="Процентный 2 5" xfId="122" xr:uid="{00000000-0005-0000-0000-000083000000}"/>
    <cellStyle name="Процентный 2 6" xfId="123" xr:uid="{00000000-0005-0000-0000-000084000000}"/>
    <cellStyle name="Стиль 1" xfId="87" xr:uid="{00000000-0005-0000-0000-000085000000}"/>
    <cellStyle name="Стиль 1 2" xfId="88" xr:uid="{00000000-0005-0000-0000-000086000000}"/>
    <cellStyle name="Финансовый 2" xfId="89" xr:uid="{00000000-0005-0000-0000-00008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4335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1762125</xdr:colOff>
      <xdr:row>0</xdr:row>
      <xdr:rowOff>0</xdr:rowOff>
    </xdr:from>
    <xdr:to>
      <xdr:col>4</xdr:col>
      <xdr:colOff>781049</xdr:colOff>
      <xdr:row>7</xdr:row>
      <xdr:rowOff>30479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05475" y="0"/>
          <a:ext cx="2867024" cy="11734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18.07.2022 № 397-п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30481</xdr:rowOff>
    </xdr:from>
    <xdr:to>
      <xdr:col>6</xdr:col>
      <xdr:colOff>695325</xdr:colOff>
      <xdr:row>7</xdr:row>
      <xdr:rowOff>28576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114925" y="30481"/>
          <a:ext cx="3571875" cy="13982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полугодие 2022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18.07.2022 № 397-п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5</xdr:col>
      <xdr:colOff>809625</xdr:colOff>
      <xdr:row>7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343400" y="0"/>
          <a:ext cx="3143250" cy="1543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18.07.2022 № 397-п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83820</xdr:rowOff>
    </xdr:from>
    <xdr:to>
      <xdr:col>8</xdr:col>
      <xdr:colOff>762000</xdr:colOff>
      <xdr:row>7</xdr:row>
      <xdr:rowOff>192404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553075" y="83820"/>
          <a:ext cx="3419475" cy="150875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полугодие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18.07.2022 № 397-п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0</xdr:row>
      <xdr:rowOff>1</xdr:rowOff>
    </xdr:from>
    <xdr:to>
      <xdr:col>5</xdr:col>
      <xdr:colOff>0</xdr:colOff>
      <xdr:row>7</xdr:row>
      <xdr:rowOff>9526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09951" y="1"/>
          <a:ext cx="3286124" cy="1543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полугодие 2021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0" i="0">
              <a:effectLst/>
              <a:latin typeface="+mn-lt"/>
              <a:ea typeface="+mn-ea"/>
              <a:cs typeface="+mn-cs"/>
            </a:rPr>
            <a:t>от 18.07.2022 № 397-п</a:t>
          </a:r>
          <a:endParaRPr lang="ru-RU" sz="1200">
            <a:effectLst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0</xdr:rowOff>
    </xdr:from>
    <xdr:to>
      <xdr:col>4</xdr:col>
      <xdr:colOff>1143000</xdr:colOff>
      <xdr:row>5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609975" y="0"/>
          <a:ext cx="3171825" cy="12858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18.07.2022 № 397-п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0</xdr:rowOff>
    </xdr:from>
    <xdr:to>
      <xdr:col>4</xdr:col>
      <xdr:colOff>828677</xdr:colOff>
      <xdr:row>6</xdr:row>
      <xdr:rowOff>47625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352925" y="0"/>
          <a:ext cx="3457577" cy="1019175"/>
        </a:xfrm>
        <a:prstGeom prst="rect">
          <a:avLst/>
        </a:prstGeom>
        <a:solidFill>
          <a:srgbClr val="FFFFFF"/>
        </a:solidFill>
      </xdr:spPr>
      <xdr:txBody>
        <a:bodyPr lIns="27360" tIns="27360" rIns="0" bIns="0"/>
        <a:lstStyle/>
        <a:p>
          <a:r>
            <a:rPr lang="ru-RU" sz="1100">
              <a:solidFill>
                <a:srgbClr val="000000"/>
              </a:solidFill>
              <a:latin typeface="Times New Roman"/>
            </a:rPr>
            <a:t>Приложение №  7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к  Постановлению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"Об исполнении бюджета Черемховского районного муниципального образования  за 1 полугодие  2022 года"</a:t>
          </a:r>
          <a:endParaRPr/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>
              <a:effectLst/>
              <a:latin typeface="+mn-lt"/>
              <a:ea typeface="+mn-ea"/>
              <a:cs typeface="+mn-cs"/>
            </a:rPr>
            <a:t>от 18.07.2022 № 397-п</a:t>
          </a:r>
          <a:endParaRPr lang="ru-RU">
            <a:effectLst/>
          </a:endParaRPr>
        </a:p>
        <a:p>
          <a:r>
            <a:rPr lang="ru-RU" sz="1100">
              <a:solidFill>
                <a:srgbClr val="000000"/>
              </a:solidFill>
              <a:latin typeface="Times New Roman"/>
            </a:rPr>
            <a:t>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 </a:t>
          </a:r>
          <a:endParaRPr/>
        </a:p>
        <a:p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0</xdr:row>
      <xdr:rowOff>0</xdr:rowOff>
    </xdr:from>
    <xdr:to>
      <xdr:col>2</xdr:col>
      <xdr:colOff>581026</xdr:colOff>
      <xdr:row>5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76725" y="0"/>
          <a:ext cx="3752851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18.07.2022 № 397-п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55717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74"/>
  <sheetViews>
    <sheetView workbookViewId="0">
      <selection activeCell="A8" sqref="A8:E9"/>
    </sheetView>
  </sheetViews>
  <sheetFormatPr defaultColWidth="9.140625" defaultRowHeight="15" x14ac:dyDescent="0.25"/>
  <cols>
    <col min="1" max="1" width="59.140625" style="1" customWidth="1"/>
    <col min="2" max="2" width="29" style="4" customWidth="1"/>
    <col min="3" max="3" width="14" style="1" customWidth="1"/>
    <col min="4" max="4" width="14.7109375" style="5" customWidth="1"/>
    <col min="5" max="5" width="11.7109375" style="1" customWidth="1"/>
    <col min="6" max="6" width="9.140625" style="1"/>
    <col min="7" max="7" width="17.5703125" style="1" bestFit="1" customWidth="1"/>
    <col min="8" max="16384" width="9.140625" style="1"/>
  </cols>
  <sheetData>
    <row r="6" spans="1:5" x14ac:dyDescent="0.25">
      <c r="A6" s="3"/>
    </row>
    <row r="7" spans="1:5" hidden="1" x14ac:dyDescent="0.25">
      <c r="A7" s="3"/>
    </row>
    <row r="8" spans="1:5" s="6" customFormat="1" ht="36" customHeight="1" x14ac:dyDescent="0.25">
      <c r="A8" s="159" t="s">
        <v>743</v>
      </c>
      <c r="B8" s="159"/>
      <c r="C8" s="159"/>
      <c r="D8" s="159"/>
      <c r="E8" s="159"/>
    </row>
    <row r="9" spans="1:5" s="6" customFormat="1" ht="23.25" customHeight="1" x14ac:dyDescent="0.25">
      <c r="A9" s="159"/>
      <c r="B9" s="159"/>
      <c r="C9" s="159"/>
      <c r="D9" s="159"/>
      <c r="E9" s="159"/>
    </row>
    <row r="10" spans="1:5" x14ac:dyDescent="0.25">
      <c r="A10" s="7"/>
      <c r="E10" s="2" t="s">
        <v>2</v>
      </c>
    </row>
    <row r="11" spans="1:5" ht="15" customHeight="1" x14ac:dyDescent="0.25">
      <c r="A11" s="160" t="s">
        <v>1</v>
      </c>
      <c r="B11" s="161" t="s">
        <v>5</v>
      </c>
      <c r="C11" s="162" t="s">
        <v>4</v>
      </c>
      <c r="D11" s="163" t="s">
        <v>3</v>
      </c>
      <c r="E11" s="164" t="s">
        <v>0</v>
      </c>
    </row>
    <row r="12" spans="1:5" x14ac:dyDescent="0.25">
      <c r="A12" s="160"/>
      <c r="B12" s="161"/>
      <c r="C12" s="162"/>
      <c r="D12" s="163"/>
      <c r="E12" s="164"/>
    </row>
    <row r="13" spans="1:5" x14ac:dyDescent="0.25">
      <c r="A13" s="46">
        <v>1</v>
      </c>
      <c r="B13" s="8">
        <v>2</v>
      </c>
      <c r="C13" s="47">
        <v>3</v>
      </c>
      <c r="D13" s="47">
        <v>4</v>
      </c>
      <c r="E13" s="48">
        <v>5</v>
      </c>
    </row>
    <row r="14" spans="1:5" s="12" customFormat="1" ht="18" customHeight="1" x14ac:dyDescent="0.2">
      <c r="A14" s="9" t="s">
        <v>6</v>
      </c>
      <c r="B14" s="10" t="s">
        <v>7</v>
      </c>
      <c r="C14" s="11">
        <f>C15+C19+C24+C26+C29+C31+C34+C37+C41+C17</f>
        <v>165810.65704999998</v>
      </c>
      <c r="D14" s="11">
        <f>D15+D19+D24+D26+D29+D31+D34+D37+D41+D17</f>
        <v>84250.779020000002</v>
      </c>
      <c r="E14" s="11">
        <f>D14/C14*100</f>
        <v>50.811437888816933</v>
      </c>
    </row>
    <row r="15" spans="1:5" ht="18.75" customHeight="1" x14ac:dyDescent="0.25">
      <c r="A15" s="9" t="s">
        <v>8</v>
      </c>
      <c r="B15" s="10" t="s">
        <v>9</v>
      </c>
      <c r="C15" s="11">
        <f>C16</f>
        <v>111782.3</v>
      </c>
      <c r="D15" s="11">
        <f t="shared" ref="D15" si="0">D16</f>
        <v>53137.083160000002</v>
      </c>
      <c r="E15" s="11">
        <f t="shared" ref="E15:E70" si="1">D15/C15*100</f>
        <v>47.536222783034525</v>
      </c>
    </row>
    <row r="16" spans="1:5" ht="17.25" customHeight="1" x14ac:dyDescent="0.25">
      <c r="A16" s="13" t="s">
        <v>10</v>
      </c>
      <c r="B16" s="14" t="s">
        <v>11</v>
      </c>
      <c r="C16" s="15">
        <v>111782.3</v>
      </c>
      <c r="D16" s="15">
        <v>53137.083160000002</v>
      </c>
      <c r="E16" s="15">
        <f t="shared" si="1"/>
        <v>47.536222783034525</v>
      </c>
    </row>
    <row r="17" spans="1:10" s="17" customFormat="1" ht="43.5" customHeight="1" x14ac:dyDescent="0.25">
      <c r="A17" s="16" t="s">
        <v>12</v>
      </c>
      <c r="B17" s="10" t="s">
        <v>13</v>
      </c>
      <c r="C17" s="11">
        <f>C18</f>
        <v>389.11</v>
      </c>
      <c r="D17" s="11">
        <f>D18</f>
        <v>210.73291</v>
      </c>
      <c r="E17" s="11">
        <f t="shared" si="1"/>
        <v>54.157670067590132</v>
      </c>
    </row>
    <row r="18" spans="1:10" ht="30" x14ac:dyDescent="0.25">
      <c r="A18" s="18" t="s">
        <v>14</v>
      </c>
      <c r="B18" s="19" t="s">
        <v>15</v>
      </c>
      <c r="C18" s="49">
        <v>389.11</v>
      </c>
      <c r="D18" s="49">
        <v>210.73291</v>
      </c>
      <c r="E18" s="15">
        <f t="shared" si="1"/>
        <v>54.157670067590132</v>
      </c>
    </row>
    <row r="19" spans="1:10" ht="18.75" customHeight="1" x14ac:dyDescent="0.25">
      <c r="A19" s="20" t="s">
        <v>16</v>
      </c>
      <c r="B19" s="10" t="s">
        <v>17</v>
      </c>
      <c r="C19" s="11">
        <f>C20+C21+C22+C23</f>
        <v>11796.900000000001</v>
      </c>
      <c r="D19" s="11">
        <f t="shared" ref="D19" si="2">D20+D21+D22+D23</f>
        <v>9026.0325499999999</v>
      </c>
      <c r="E19" s="11">
        <f t="shared" si="1"/>
        <v>76.511901855572219</v>
      </c>
    </row>
    <row r="20" spans="1:10" ht="29.25" customHeight="1" x14ac:dyDescent="0.25">
      <c r="A20" s="21" t="s">
        <v>18</v>
      </c>
      <c r="B20" s="14" t="s">
        <v>19</v>
      </c>
      <c r="C20" s="15">
        <v>9238.2000000000007</v>
      </c>
      <c r="D20" s="15">
        <v>6950.6483200000002</v>
      </c>
      <c r="E20" s="15">
        <f t="shared" si="1"/>
        <v>75.238123443960944</v>
      </c>
    </row>
    <row r="21" spans="1:10" ht="30.75" customHeight="1" x14ac:dyDescent="0.25">
      <c r="A21" s="22" t="s">
        <v>20</v>
      </c>
      <c r="B21" s="23" t="s">
        <v>21</v>
      </c>
      <c r="C21" s="50">
        <v>24</v>
      </c>
      <c r="D21" s="50">
        <v>33.597380000000001</v>
      </c>
      <c r="E21" s="15">
        <f t="shared" si="1"/>
        <v>139.98908333333333</v>
      </c>
    </row>
    <row r="22" spans="1:10" ht="16.5" customHeight="1" x14ac:dyDescent="0.25">
      <c r="A22" s="22" t="s">
        <v>22</v>
      </c>
      <c r="B22" s="23" t="s">
        <v>23</v>
      </c>
      <c r="C22" s="50">
        <v>718.2</v>
      </c>
      <c r="D22" s="50">
        <v>479.21316999999999</v>
      </c>
      <c r="E22" s="15">
        <f t="shared" si="1"/>
        <v>66.724195210247842</v>
      </c>
    </row>
    <row r="23" spans="1:10" ht="29.25" customHeight="1" x14ac:dyDescent="0.25">
      <c r="A23" s="22" t="s">
        <v>24</v>
      </c>
      <c r="B23" s="23" t="s">
        <v>25</v>
      </c>
      <c r="C23" s="50">
        <v>1816.5</v>
      </c>
      <c r="D23" s="50">
        <v>1562.57368</v>
      </c>
      <c r="E23" s="15">
        <f t="shared" si="1"/>
        <v>86.021121937792458</v>
      </c>
    </row>
    <row r="24" spans="1:10" s="12" customFormat="1" ht="19.5" customHeight="1" x14ac:dyDescent="0.2">
      <c r="A24" s="24" t="s">
        <v>26</v>
      </c>
      <c r="B24" s="10" t="s">
        <v>27</v>
      </c>
      <c r="C24" s="11">
        <f>C25</f>
        <v>203.5</v>
      </c>
      <c r="D24" s="11">
        <f t="shared" ref="D24" si="3">D25</f>
        <v>103.51993</v>
      </c>
      <c r="E24" s="11">
        <f t="shared" si="1"/>
        <v>50.869744471744468</v>
      </c>
    </row>
    <row r="25" spans="1:10" s="26" customFormat="1" ht="31.5" customHeight="1" x14ac:dyDescent="0.2">
      <c r="A25" s="22" t="s">
        <v>28</v>
      </c>
      <c r="B25" s="25" t="s">
        <v>29</v>
      </c>
      <c r="C25" s="50">
        <v>203.5</v>
      </c>
      <c r="D25" s="50">
        <v>103.51993</v>
      </c>
      <c r="E25" s="15">
        <f t="shared" si="1"/>
        <v>50.869744471744468</v>
      </c>
    </row>
    <row r="26" spans="1:10" ht="45" customHeight="1" x14ac:dyDescent="0.25">
      <c r="A26" s="30" t="s">
        <v>30</v>
      </c>
      <c r="B26" s="10" t="s">
        <v>31</v>
      </c>
      <c r="C26" s="11">
        <f>C27+C28</f>
        <v>24172.833999999999</v>
      </c>
      <c r="D26" s="11">
        <f>D27+D28</f>
        <v>11610.349400000001</v>
      </c>
      <c r="E26" s="11">
        <f t="shared" si="1"/>
        <v>48.030567702570586</v>
      </c>
    </row>
    <row r="27" spans="1:10" ht="73.5" customHeight="1" x14ac:dyDescent="0.25">
      <c r="A27" s="31" t="s">
        <v>32</v>
      </c>
      <c r="B27" s="23" t="s">
        <v>33</v>
      </c>
      <c r="C27" s="15">
        <f>24029.786+138.118+0.13</f>
        <v>24168.034</v>
      </c>
      <c r="D27" s="15">
        <f>11523.4848+81.93956+0.12704</f>
        <v>11605.5514</v>
      </c>
      <c r="E27" s="15">
        <f t="shared" si="1"/>
        <v>48.020254357470698</v>
      </c>
    </row>
    <row r="28" spans="1:10" ht="27.75" customHeight="1" x14ac:dyDescent="0.25">
      <c r="A28" s="31" t="s">
        <v>628</v>
      </c>
      <c r="B28" s="23" t="s">
        <v>629</v>
      </c>
      <c r="C28" s="15">
        <v>4.8</v>
      </c>
      <c r="D28" s="15">
        <v>4.798</v>
      </c>
      <c r="E28" s="15">
        <f t="shared" si="1"/>
        <v>99.958333333333343</v>
      </c>
    </row>
    <row r="29" spans="1:10" s="29" customFormat="1" ht="32.25" customHeight="1" x14ac:dyDescent="0.25">
      <c r="A29" s="27" t="s">
        <v>34</v>
      </c>
      <c r="B29" s="28" t="s">
        <v>35</v>
      </c>
      <c r="C29" s="11">
        <f>C30</f>
        <v>944.06</v>
      </c>
      <c r="D29" s="11">
        <f t="shared" ref="D29" si="4">D30</f>
        <v>570.84639000000004</v>
      </c>
      <c r="E29" s="11">
        <f t="shared" si="1"/>
        <v>60.467172637332375</v>
      </c>
      <c r="F29" s="12"/>
      <c r="G29" s="12"/>
      <c r="H29" s="12"/>
      <c r="I29" s="12"/>
      <c r="J29" s="12"/>
    </row>
    <row r="30" spans="1:10" s="29" customFormat="1" ht="18.75" customHeight="1" x14ac:dyDescent="0.25">
      <c r="A30" s="32" t="s">
        <v>36</v>
      </c>
      <c r="B30" s="25" t="s">
        <v>37</v>
      </c>
      <c r="C30" s="15">
        <v>944.06</v>
      </c>
      <c r="D30" s="15">
        <v>570.84639000000004</v>
      </c>
      <c r="E30" s="15">
        <f t="shared" si="1"/>
        <v>60.467172637332375</v>
      </c>
      <c r="F30" s="12"/>
      <c r="G30" s="12"/>
      <c r="H30" s="12"/>
      <c r="I30" s="12"/>
      <c r="J30" s="12"/>
    </row>
    <row r="31" spans="1:10" s="29" customFormat="1" ht="30.75" customHeight="1" x14ac:dyDescent="0.25">
      <c r="A31" s="30" t="s">
        <v>38</v>
      </c>
      <c r="B31" s="10" t="s">
        <v>39</v>
      </c>
      <c r="C31" s="11">
        <f>C32+C33</f>
        <v>13317.653050000001</v>
      </c>
      <c r="D31" s="11">
        <f t="shared" ref="D31" si="5">D32+D33</f>
        <v>6524.4276899999995</v>
      </c>
      <c r="E31" s="11">
        <f t="shared" si="1"/>
        <v>48.99082192263598</v>
      </c>
      <c r="F31" s="12"/>
      <c r="G31" s="12"/>
      <c r="H31" s="12"/>
      <c r="I31" s="12"/>
      <c r="J31" s="12"/>
    </row>
    <row r="32" spans="1:10" s="26" customFormat="1" ht="15.75" customHeight="1" x14ac:dyDescent="0.25">
      <c r="A32" s="31" t="s">
        <v>40</v>
      </c>
      <c r="B32" s="25" t="s">
        <v>41</v>
      </c>
      <c r="C32" s="15">
        <v>13232.486000000001</v>
      </c>
      <c r="D32" s="15">
        <v>6448.3511099999996</v>
      </c>
      <c r="E32" s="15">
        <f t="shared" si="1"/>
        <v>48.731214300925764</v>
      </c>
      <c r="F32" s="12"/>
      <c r="G32" s="12"/>
      <c r="H32" s="12"/>
      <c r="I32" s="12"/>
      <c r="J32" s="12"/>
    </row>
    <row r="33" spans="1:10" s="26" customFormat="1" ht="18" customHeight="1" x14ac:dyDescent="0.25">
      <c r="A33" s="31" t="s">
        <v>42</v>
      </c>
      <c r="B33" s="25" t="s">
        <v>43</v>
      </c>
      <c r="C33" s="15">
        <v>85.167050000000003</v>
      </c>
      <c r="D33" s="15">
        <v>76.076580000000007</v>
      </c>
      <c r="E33" s="15">
        <f t="shared" si="1"/>
        <v>89.326306359090751</v>
      </c>
      <c r="F33" s="12"/>
      <c r="G33" s="12"/>
      <c r="H33" s="12"/>
      <c r="I33" s="12"/>
      <c r="J33" s="12"/>
    </row>
    <row r="34" spans="1:10" s="29" customFormat="1" ht="33" customHeight="1" x14ac:dyDescent="0.25">
      <c r="A34" s="30" t="s">
        <v>44</v>
      </c>
      <c r="B34" s="10" t="s">
        <v>45</v>
      </c>
      <c r="C34" s="11">
        <f>C36+C35</f>
        <v>2751.5</v>
      </c>
      <c r="D34" s="11">
        <f t="shared" ref="D34" si="6">D36+D35</f>
        <v>2719.6776500000001</v>
      </c>
      <c r="E34" s="11">
        <f t="shared" si="1"/>
        <v>98.843454479374898</v>
      </c>
      <c r="F34" s="12"/>
      <c r="G34" s="12"/>
      <c r="H34" s="12"/>
      <c r="I34" s="12"/>
      <c r="J34" s="12"/>
    </row>
    <row r="35" spans="1:10" s="29" customFormat="1" ht="78" customHeight="1" x14ac:dyDescent="0.25">
      <c r="A35" s="33" t="s">
        <v>46</v>
      </c>
      <c r="B35" s="23" t="s">
        <v>47</v>
      </c>
      <c r="C35" s="15">
        <v>1622.5</v>
      </c>
      <c r="D35" s="15">
        <v>1622.5</v>
      </c>
      <c r="E35" s="15">
        <f t="shared" si="1"/>
        <v>100</v>
      </c>
      <c r="F35" s="12"/>
      <c r="G35" s="12"/>
      <c r="H35" s="12"/>
      <c r="I35" s="12"/>
      <c r="J35" s="12"/>
    </row>
    <row r="36" spans="1:10" s="29" customFormat="1" ht="32.25" customHeight="1" x14ac:dyDescent="0.25">
      <c r="A36" s="33" t="s">
        <v>48</v>
      </c>
      <c r="B36" s="23" t="s">
        <v>49</v>
      </c>
      <c r="C36" s="15">
        <v>1129</v>
      </c>
      <c r="D36" s="15">
        <v>1097.1776500000001</v>
      </c>
      <c r="E36" s="15">
        <f t="shared" si="1"/>
        <v>97.181368467670509</v>
      </c>
      <c r="F36" s="12"/>
      <c r="G36" s="12"/>
      <c r="H36" s="12"/>
      <c r="I36" s="12"/>
      <c r="J36" s="12"/>
    </row>
    <row r="37" spans="1:10" s="29" customFormat="1" ht="22.5" customHeight="1" x14ac:dyDescent="0.25">
      <c r="A37" s="30" t="s">
        <v>50</v>
      </c>
      <c r="B37" s="10" t="s">
        <v>51</v>
      </c>
      <c r="C37" s="11">
        <f>SUM(C38:C40)</f>
        <v>450</v>
      </c>
      <c r="D37" s="11">
        <f>SUM(D38:D40)</f>
        <v>294.76659000000001</v>
      </c>
      <c r="E37" s="11">
        <f t="shared" si="1"/>
        <v>65.503686666666667</v>
      </c>
      <c r="F37" s="12"/>
      <c r="G37" s="12"/>
      <c r="H37" s="12"/>
      <c r="I37" s="12"/>
      <c r="J37" s="12"/>
    </row>
    <row r="38" spans="1:10" s="29" customFormat="1" ht="30.75" customHeight="1" x14ac:dyDescent="0.25">
      <c r="A38" s="33" t="s">
        <v>104</v>
      </c>
      <c r="B38" s="23" t="s">
        <v>103</v>
      </c>
      <c r="C38" s="15">
        <f>3.2+11.1+0.7+3.5</f>
        <v>18.5</v>
      </c>
      <c r="D38" s="15">
        <f>3.3028+8.88423+0.30297+3.41306</f>
        <v>15.90306</v>
      </c>
      <c r="E38" s="15">
        <f t="shared" si="1"/>
        <v>85.962486486486483</v>
      </c>
      <c r="F38" s="12"/>
      <c r="G38" s="12"/>
      <c r="H38" s="12"/>
      <c r="I38" s="12"/>
      <c r="J38" s="12"/>
    </row>
    <row r="39" spans="1:10" s="12" customFormat="1" ht="102" customHeight="1" x14ac:dyDescent="0.25">
      <c r="A39" s="33" t="s">
        <v>52</v>
      </c>
      <c r="B39" s="23" t="s">
        <v>53</v>
      </c>
      <c r="C39" s="15">
        <v>78.099999999999994</v>
      </c>
      <c r="D39" s="15">
        <v>4.8583400000000001</v>
      </c>
      <c r="E39" s="15">
        <f t="shared" si="1"/>
        <v>6.2206658130601795</v>
      </c>
    </row>
    <row r="40" spans="1:10" ht="19.5" customHeight="1" x14ac:dyDescent="0.25">
      <c r="A40" s="33" t="s">
        <v>54</v>
      </c>
      <c r="B40" s="23" t="s">
        <v>55</v>
      </c>
      <c r="C40" s="15">
        <f>0.5+21+11+280+3+37.9</f>
        <v>353.4</v>
      </c>
      <c r="D40" s="15">
        <v>274.00519000000003</v>
      </c>
      <c r="E40" s="15">
        <f t="shared" si="1"/>
        <v>77.534009620826268</v>
      </c>
      <c r="F40" s="12"/>
      <c r="G40" s="12"/>
      <c r="H40" s="12"/>
      <c r="I40" s="12"/>
      <c r="J40" s="12"/>
    </row>
    <row r="41" spans="1:10" ht="18" customHeight="1" x14ac:dyDescent="0.25">
      <c r="A41" s="30" t="s">
        <v>56</v>
      </c>
      <c r="B41" s="10" t="s">
        <v>57</v>
      </c>
      <c r="C41" s="11">
        <f>C42+C43</f>
        <v>2.8</v>
      </c>
      <c r="D41" s="11">
        <f t="shared" ref="D41" si="7">D42+D43</f>
        <v>53.342749999999995</v>
      </c>
      <c r="E41" s="11">
        <f t="shared" si="1"/>
        <v>1905.098214285714</v>
      </c>
      <c r="F41" s="12"/>
      <c r="G41" s="12"/>
      <c r="H41" s="12"/>
      <c r="I41" s="12"/>
      <c r="J41" s="12"/>
    </row>
    <row r="42" spans="1:10" ht="17.25" customHeight="1" x14ac:dyDescent="0.25">
      <c r="A42" s="33" t="s">
        <v>58</v>
      </c>
      <c r="B42" s="23" t="s">
        <v>59</v>
      </c>
      <c r="C42" s="50">
        <v>0</v>
      </c>
      <c r="D42" s="50">
        <v>50.580419999999997</v>
      </c>
      <c r="E42" s="15">
        <v>0</v>
      </c>
      <c r="F42" s="12"/>
      <c r="G42" s="12"/>
      <c r="H42" s="12"/>
      <c r="I42" s="12"/>
      <c r="J42" s="12"/>
    </row>
    <row r="43" spans="1:10" x14ac:dyDescent="0.25">
      <c r="A43" s="33" t="s">
        <v>60</v>
      </c>
      <c r="B43" s="23" t="s">
        <v>61</v>
      </c>
      <c r="C43" s="50">
        <v>2.8</v>
      </c>
      <c r="D43" s="50">
        <v>2.76233</v>
      </c>
      <c r="E43" s="15">
        <f>D43/C43*100</f>
        <v>98.654642857142861</v>
      </c>
      <c r="F43" s="12"/>
      <c r="G43" s="12"/>
      <c r="H43" s="12"/>
      <c r="I43" s="12"/>
      <c r="J43" s="12"/>
    </row>
    <row r="44" spans="1:10" s="26" customFormat="1" ht="18" customHeight="1" x14ac:dyDescent="0.2">
      <c r="A44" s="30" t="s">
        <v>62</v>
      </c>
      <c r="B44" s="10" t="s">
        <v>63</v>
      </c>
      <c r="C44" s="11">
        <f>C45+C65+C68</f>
        <v>1271067.8426300001</v>
      </c>
      <c r="D44" s="11">
        <f>D45+D65+D68</f>
        <v>754593.98266999994</v>
      </c>
      <c r="E44" s="11">
        <f t="shared" si="1"/>
        <v>59.366932067815483</v>
      </c>
      <c r="F44" s="12"/>
      <c r="G44" s="12"/>
      <c r="H44" s="12"/>
      <c r="I44" s="12"/>
      <c r="J44" s="12"/>
    </row>
    <row r="45" spans="1:10" s="29" customFormat="1" ht="30.75" customHeight="1" x14ac:dyDescent="0.25">
      <c r="A45" s="30" t="s">
        <v>64</v>
      </c>
      <c r="B45" s="10" t="s">
        <v>65</v>
      </c>
      <c r="C45" s="11">
        <f>C46+C49+C56+C61</f>
        <v>1264157.1284</v>
      </c>
      <c r="D45" s="11">
        <f>D46+D49+D56+D61</f>
        <v>747708.33895999996</v>
      </c>
      <c r="E45" s="11">
        <f t="shared" si="1"/>
        <v>59.146788177063755</v>
      </c>
      <c r="F45" s="12"/>
      <c r="G45" s="12"/>
      <c r="H45" s="12"/>
      <c r="I45" s="12"/>
      <c r="J45" s="12"/>
    </row>
    <row r="46" spans="1:10" s="29" customFormat="1" ht="15" customHeight="1" x14ac:dyDescent="0.25">
      <c r="A46" s="34" t="s">
        <v>66</v>
      </c>
      <c r="B46" s="35" t="s">
        <v>67</v>
      </c>
      <c r="C46" s="11">
        <f>C47+C48</f>
        <v>148400.9</v>
      </c>
      <c r="D46" s="11">
        <f>D47+D48</f>
        <v>86567.15</v>
      </c>
      <c r="E46" s="11">
        <f t="shared" si="1"/>
        <v>58.333305256234965</v>
      </c>
      <c r="F46" s="12"/>
      <c r="G46" s="12"/>
      <c r="H46" s="12"/>
      <c r="I46" s="12"/>
      <c r="J46" s="12"/>
    </row>
    <row r="47" spans="1:10" s="29" customFormat="1" ht="30" customHeight="1" x14ac:dyDescent="0.25">
      <c r="A47" s="36" t="s">
        <v>68</v>
      </c>
      <c r="B47" s="37" t="s">
        <v>69</v>
      </c>
      <c r="C47" s="50">
        <v>148400.9</v>
      </c>
      <c r="D47" s="50">
        <v>86567.15</v>
      </c>
      <c r="E47" s="15">
        <f t="shared" si="1"/>
        <v>58.333305256234965</v>
      </c>
      <c r="F47" s="12"/>
      <c r="G47" s="12"/>
      <c r="H47" s="12"/>
      <c r="I47" s="12"/>
      <c r="J47" s="12"/>
    </row>
    <row r="48" spans="1:10" s="29" customFormat="1" ht="30" x14ac:dyDescent="0.25">
      <c r="A48" s="33" t="s">
        <v>70</v>
      </c>
      <c r="B48" s="23" t="s">
        <v>71</v>
      </c>
      <c r="C48" s="50">
        <v>0</v>
      </c>
      <c r="D48" s="50">
        <v>0</v>
      </c>
      <c r="E48" s="11">
        <v>0</v>
      </c>
      <c r="F48" s="12"/>
      <c r="G48" s="12"/>
      <c r="H48" s="12"/>
      <c r="I48" s="12"/>
      <c r="J48" s="12"/>
    </row>
    <row r="49" spans="1:10" s="12" customFormat="1" ht="29.25" customHeight="1" x14ac:dyDescent="0.25">
      <c r="A49" s="33" t="s">
        <v>72</v>
      </c>
      <c r="B49" s="38" t="s">
        <v>73</v>
      </c>
      <c r="C49" s="11">
        <f>C55+C53+C54+C52+C50+C51</f>
        <v>223481.95265000002</v>
      </c>
      <c r="D49" s="11">
        <f>D55+D53+D54+D52+D50+D51</f>
        <v>102791.03750999998</v>
      </c>
      <c r="E49" s="11">
        <f t="shared" si="1"/>
        <v>45.995229722635941</v>
      </c>
    </row>
    <row r="50" spans="1:10" s="12" customFormat="1" ht="44.25" customHeight="1" x14ac:dyDescent="0.25">
      <c r="A50" s="33" t="s">
        <v>630</v>
      </c>
      <c r="B50" s="23" t="s">
        <v>631</v>
      </c>
      <c r="C50" s="15">
        <v>6340.1</v>
      </c>
      <c r="D50" s="15">
        <v>4323.5529900000001</v>
      </c>
      <c r="E50" s="15">
        <f t="shared" si="1"/>
        <v>68.193766502105646</v>
      </c>
    </row>
    <row r="51" spans="1:10" ht="46.5" customHeight="1" x14ac:dyDescent="0.25">
      <c r="A51" s="33" t="s">
        <v>105</v>
      </c>
      <c r="B51" s="23" t="s">
        <v>106</v>
      </c>
      <c r="C51" s="15">
        <v>27914.2</v>
      </c>
      <c r="D51" s="15">
        <v>11242.02685</v>
      </c>
      <c r="E51" s="15">
        <f t="shared" si="1"/>
        <v>40.273505420180413</v>
      </c>
      <c r="F51" s="12"/>
      <c r="G51" s="12"/>
      <c r="H51" s="12"/>
      <c r="I51" s="12"/>
      <c r="J51" s="12"/>
    </row>
    <row r="52" spans="1:10" s="12" customFormat="1" ht="30" customHeight="1" x14ac:dyDescent="0.25">
      <c r="A52" s="33" t="s">
        <v>74</v>
      </c>
      <c r="B52" s="23" t="s">
        <v>75</v>
      </c>
      <c r="C52" s="15">
        <v>1700.65265</v>
      </c>
      <c r="D52" s="15">
        <v>1700.65264</v>
      </c>
      <c r="E52" s="15">
        <f t="shared" si="1"/>
        <v>99.999999411990444</v>
      </c>
    </row>
    <row r="53" spans="1:10" ht="33.75" customHeight="1" x14ac:dyDescent="0.25">
      <c r="A53" s="33" t="s">
        <v>76</v>
      </c>
      <c r="B53" s="23" t="s">
        <v>77</v>
      </c>
      <c r="C53" s="15">
        <v>343.2</v>
      </c>
      <c r="D53" s="15">
        <v>343.2</v>
      </c>
      <c r="E53" s="15">
        <f t="shared" si="1"/>
        <v>100</v>
      </c>
      <c r="F53" s="12"/>
      <c r="G53" s="12"/>
      <c r="H53" s="12"/>
      <c r="I53" s="12"/>
      <c r="J53" s="12"/>
    </row>
    <row r="54" spans="1:10" ht="30" x14ac:dyDescent="0.25">
      <c r="A54" s="33" t="s">
        <v>632</v>
      </c>
      <c r="B54" s="23" t="s">
        <v>633</v>
      </c>
      <c r="C54" s="15">
        <f>36518+12172.7</f>
        <v>48690.7</v>
      </c>
      <c r="D54" s="15">
        <v>14081.19966</v>
      </c>
      <c r="E54" s="15">
        <f t="shared" si="1"/>
        <v>28.919690331007768</v>
      </c>
      <c r="F54" s="12"/>
      <c r="G54" s="12"/>
      <c r="H54" s="12"/>
      <c r="I54" s="12"/>
      <c r="J54" s="12"/>
    </row>
    <row r="55" spans="1:10" ht="17.25" customHeight="1" x14ac:dyDescent="0.25">
      <c r="A55" s="33" t="s">
        <v>78</v>
      </c>
      <c r="B55" s="23" t="s">
        <v>79</v>
      </c>
      <c r="C55" s="15">
        <v>138493.1</v>
      </c>
      <c r="D55" s="15">
        <v>71100.405369999993</v>
      </c>
      <c r="E55" s="15">
        <f t="shared" si="1"/>
        <v>51.338590420750194</v>
      </c>
      <c r="F55" s="12"/>
      <c r="G55" s="12"/>
      <c r="H55" s="12"/>
      <c r="I55" s="12"/>
      <c r="J55" s="12"/>
    </row>
    <row r="56" spans="1:10" ht="15.75" customHeight="1" x14ac:dyDescent="0.25">
      <c r="A56" s="39" t="s">
        <v>80</v>
      </c>
      <c r="B56" s="10" t="s">
        <v>81</v>
      </c>
      <c r="C56" s="51">
        <f>C57+C58+C60+C59</f>
        <v>846810.5</v>
      </c>
      <c r="D56" s="51">
        <f>D57+D58+D60+D59</f>
        <v>531646.29413000005</v>
      </c>
      <c r="E56" s="11">
        <f t="shared" si="1"/>
        <v>62.782203826003581</v>
      </c>
      <c r="F56" s="12"/>
      <c r="G56" s="12"/>
      <c r="H56" s="12"/>
      <c r="I56" s="12"/>
      <c r="J56" s="12"/>
    </row>
    <row r="57" spans="1:10" ht="47.25" customHeight="1" x14ac:dyDescent="0.25">
      <c r="A57" s="40" t="s">
        <v>82</v>
      </c>
      <c r="B57" s="23" t="s">
        <v>83</v>
      </c>
      <c r="C57" s="52">
        <v>12015.9</v>
      </c>
      <c r="D57" s="52">
        <v>5499.0351600000004</v>
      </c>
      <c r="E57" s="15">
        <f t="shared" si="1"/>
        <v>45.764654832347148</v>
      </c>
      <c r="F57" s="12"/>
      <c r="G57" s="12"/>
      <c r="H57" s="12"/>
      <c r="I57" s="12"/>
      <c r="J57" s="12"/>
    </row>
    <row r="58" spans="1:10" ht="35.25" customHeight="1" x14ac:dyDescent="0.25">
      <c r="A58" s="40" t="s">
        <v>84</v>
      </c>
      <c r="B58" s="23" t="s">
        <v>85</v>
      </c>
      <c r="C58" s="15">
        <v>130775.9</v>
      </c>
      <c r="D58" s="15">
        <v>74908.958970000007</v>
      </c>
      <c r="E58" s="15">
        <f t="shared" si="1"/>
        <v>57.280400264880612</v>
      </c>
      <c r="F58" s="12"/>
      <c r="G58" s="12"/>
      <c r="H58" s="12"/>
      <c r="I58" s="12"/>
      <c r="J58" s="12"/>
    </row>
    <row r="59" spans="1:10" s="12" customFormat="1" ht="59.25" customHeight="1" x14ac:dyDescent="0.2">
      <c r="A59" s="36" t="s">
        <v>86</v>
      </c>
      <c r="B59" s="23" t="s">
        <v>87</v>
      </c>
      <c r="C59" s="15">
        <v>122.3</v>
      </c>
      <c r="D59" s="15">
        <v>122.3</v>
      </c>
      <c r="E59" s="15">
        <f t="shared" si="1"/>
        <v>100</v>
      </c>
    </row>
    <row r="60" spans="1:10" s="12" customFormat="1" ht="17.25" customHeight="1" x14ac:dyDescent="0.25">
      <c r="A60" s="33" t="s">
        <v>88</v>
      </c>
      <c r="B60" s="23" t="s">
        <v>89</v>
      </c>
      <c r="C60" s="53">
        <v>703896.4</v>
      </c>
      <c r="D60" s="53">
        <v>451116</v>
      </c>
      <c r="E60" s="15">
        <f t="shared" si="1"/>
        <v>64.088408464654748</v>
      </c>
    </row>
    <row r="61" spans="1:10" ht="17.25" customHeight="1" x14ac:dyDescent="0.25">
      <c r="A61" s="30" t="s">
        <v>90</v>
      </c>
      <c r="B61" s="10" t="s">
        <v>91</v>
      </c>
      <c r="C61" s="11">
        <f>C62+C63+C64</f>
        <v>45463.775750000001</v>
      </c>
      <c r="D61" s="11">
        <f>D62+D63+D64</f>
        <v>26703.857319999999</v>
      </c>
      <c r="E61" s="11">
        <f t="shared" si="1"/>
        <v>58.736558676607501</v>
      </c>
      <c r="F61" s="12"/>
      <c r="G61" s="12"/>
      <c r="H61" s="12"/>
      <c r="I61" s="12"/>
      <c r="J61" s="12"/>
    </row>
    <row r="62" spans="1:10" ht="61.5" customHeight="1" x14ac:dyDescent="0.25">
      <c r="A62" s="36" t="s">
        <v>92</v>
      </c>
      <c r="B62" s="25" t="s">
        <v>93</v>
      </c>
      <c r="C62" s="15">
        <v>2713.1757499999999</v>
      </c>
      <c r="D62" s="15">
        <v>1062.4273700000001</v>
      </c>
      <c r="E62" s="15">
        <f t="shared" si="1"/>
        <v>39.158074076108051</v>
      </c>
      <c r="F62" s="12"/>
      <c r="G62" s="12"/>
      <c r="H62" s="12"/>
      <c r="I62" s="12"/>
      <c r="J62" s="12"/>
    </row>
    <row r="63" spans="1:10" ht="61.5" customHeight="1" x14ac:dyDescent="0.25">
      <c r="A63" s="36" t="s">
        <v>107</v>
      </c>
      <c r="B63" s="25" t="s">
        <v>108</v>
      </c>
      <c r="C63" s="15">
        <v>38890</v>
      </c>
      <c r="D63" s="15">
        <v>21780.829949999999</v>
      </c>
      <c r="E63" s="15">
        <f t="shared" si="1"/>
        <v>56.006248264335298</v>
      </c>
      <c r="F63" s="12"/>
      <c r="G63" s="12"/>
      <c r="H63" s="12"/>
      <c r="I63" s="12"/>
      <c r="J63" s="12"/>
    </row>
    <row r="64" spans="1:10" ht="22.5" customHeight="1" x14ac:dyDescent="0.25">
      <c r="A64" s="36" t="s">
        <v>634</v>
      </c>
      <c r="B64" s="25" t="s">
        <v>635</v>
      </c>
      <c r="C64" s="15">
        <v>3860.6</v>
      </c>
      <c r="D64" s="15">
        <v>3860.6</v>
      </c>
      <c r="E64" s="15">
        <f t="shared" si="1"/>
        <v>100</v>
      </c>
      <c r="F64" s="12"/>
      <c r="G64" s="12"/>
      <c r="H64" s="12"/>
      <c r="I64" s="12"/>
      <c r="J64" s="12"/>
    </row>
    <row r="65" spans="1:10" x14ac:dyDescent="0.25">
      <c r="A65" s="30" t="s">
        <v>94</v>
      </c>
      <c r="B65" s="10" t="s">
        <v>95</v>
      </c>
      <c r="C65" s="54">
        <f>C66+C67</f>
        <v>7050</v>
      </c>
      <c r="D65" s="54">
        <f>D66+D67</f>
        <v>7014</v>
      </c>
      <c r="E65" s="11">
        <f t="shared" si="1"/>
        <v>99.489361702127653</v>
      </c>
      <c r="F65" s="12"/>
      <c r="G65" s="12"/>
      <c r="H65" s="12"/>
      <c r="I65" s="12"/>
      <c r="J65" s="12"/>
    </row>
    <row r="66" spans="1:10" ht="45" x14ac:dyDescent="0.25">
      <c r="A66" s="41" t="s">
        <v>96</v>
      </c>
      <c r="B66" s="23" t="s">
        <v>97</v>
      </c>
      <c r="C66" s="55">
        <v>50</v>
      </c>
      <c r="D66" s="55">
        <v>14</v>
      </c>
      <c r="E66" s="15">
        <f t="shared" si="1"/>
        <v>28.000000000000004</v>
      </c>
      <c r="F66" s="12"/>
      <c r="G66" s="12"/>
      <c r="H66" s="12"/>
      <c r="I66" s="12"/>
      <c r="J66" s="12"/>
    </row>
    <row r="67" spans="1:10" ht="30" x14ac:dyDescent="0.25">
      <c r="A67" s="22" t="s">
        <v>636</v>
      </c>
      <c r="B67" s="23" t="s">
        <v>637</v>
      </c>
      <c r="C67" s="55">
        <v>7000</v>
      </c>
      <c r="D67" s="55">
        <v>7000</v>
      </c>
      <c r="E67" s="15">
        <f t="shared" si="1"/>
        <v>100</v>
      </c>
      <c r="F67" s="12"/>
      <c r="G67" s="12"/>
      <c r="H67" s="12"/>
      <c r="I67" s="12"/>
      <c r="J67" s="12"/>
    </row>
    <row r="68" spans="1:10" s="12" customFormat="1" ht="22.5" customHeight="1" x14ac:dyDescent="0.2">
      <c r="A68" s="42" t="s">
        <v>98</v>
      </c>
      <c r="B68" s="10" t="s">
        <v>99</v>
      </c>
      <c r="C68" s="56">
        <f>C69</f>
        <v>-139.28577000000001</v>
      </c>
      <c r="D68" s="56">
        <f>D69</f>
        <v>-128.35629</v>
      </c>
      <c r="E68" s="11">
        <f t="shared" si="1"/>
        <v>92.153196984875038</v>
      </c>
    </row>
    <row r="69" spans="1:10" ht="31.5" customHeight="1" x14ac:dyDescent="0.25">
      <c r="A69" s="33" t="s">
        <v>100</v>
      </c>
      <c r="B69" s="23" t="s">
        <v>101</v>
      </c>
      <c r="C69" s="55">
        <v>-139.28577000000001</v>
      </c>
      <c r="D69" s="55">
        <v>-128.35629</v>
      </c>
      <c r="E69" s="15">
        <f t="shared" si="1"/>
        <v>92.153196984875038</v>
      </c>
      <c r="F69" s="12"/>
      <c r="G69" s="12"/>
      <c r="H69" s="12"/>
      <c r="I69" s="12"/>
      <c r="J69" s="12"/>
    </row>
    <row r="70" spans="1:10" x14ac:dyDescent="0.25">
      <c r="A70" s="156" t="s">
        <v>102</v>
      </c>
      <c r="B70" s="156"/>
      <c r="C70" s="11">
        <f>C44+C14</f>
        <v>1436878.4996800001</v>
      </c>
      <c r="D70" s="11">
        <f>D44+D14</f>
        <v>838844.76168999996</v>
      </c>
      <c r="E70" s="11">
        <f t="shared" si="1"/>
        <v>58.379658535973277</v>
      </c>
      <c r="F70" s="12"/>
      <c r="G70" s="12"/>
      <c r="H70" s="12"/>
      <c r="I70" s="12"/>
      <c r="J70" s="12"/>
    </row>
    <row r="71" spans="1:10" s="12" customFormat="1" ht="18" customHeight="1" x14ac:dyDescent="0.2"/>
    <row r="72" spans="1:10" x14ac:dyDescent="0.25">
      <c r="A72" s="43" t="s">
        <v>624</v>
      </c>
      <c r="D72" s="157" t="s">
        <v>625</v>
      </c>
      <c r="E72" s="157"/>
    </row>
    <row r="74" spans="1:10" ht="15.75" x14ac:dyDescent="0.25">
      <c r="A74" s="44"/>
      <c r="B74" s="45"/>
      <c r="C74" s="45"/>
      <c r="D74" s="158"/>
      <c r="E74" s="158"/>
    </row>
  </sheetData>
  <mergeCells count="9">
    <mergeCell ref="A70:B70"/>
    <mergeCell ref="D72:E72"/>
    <mergeCell ref="D74:E74"/>
    <mergeCell ref="A8:E9"/>
    <mergeCell ref="A11:A12"/>
    <mergeCell ref="B11:B12"/>
    <mergeCell ref="C11:C12"/>
    <mergeCell ref="D11:D12"/>
    <mergeCell ref="E11:E12"/>
  </mergeCells>
  <hyperlinks>
    <hyperlink ref="A18" r:id="rId1" display="http://www.consultant.ru/cons/cgi/online.cgi?req=doc&amp;base=LAW&amp;n=198941&amp;rnd=235642.187433877&amp;dst=100606&amp;fld=134" xr:uid="{00000000-0004-0000-0000-000000000000}"/>
    <hyperlink ref="A20" r:id="rId2" display="http://www.consultant.ru/cons/cgi/online.cgi?req=doc&amp;base=LAW&amp;n=208015&amp;rnd=235642.514532630&amp;dst=103572&amp;fld=134" xr:uid="{00000000-0004-0000-0000-000001000000}"/>
    <hyperlink ref="A38" r:id="rId3" location="dst0" display="http://www.consultant.ru/document/cons_doc_LAW_355717/ - dst0" xr:uid="{00000000-0004-0000-0000-000002000000}"/>
  </hyperlinks>
  <pageMargins left="0.78740157480314965" right="0.39370078740157483" top="0.78740157480314965" bottom="0.39370078740157483" header="0" footer="0"/>
  <pageSetup paperSize="9" scale="70" orientation="portrait" r:id="rId4"/>
  <headerFooter differentFirst="1">
    <oddHeader>&amp;C&amp;P</oddHeader>
  </headerFooter>
  <rowBreaks count="1" manualBreakCount="1">
    <brk id="38" max="4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G683"/>
  <sheetViews>
    <sheetView showGridLines="0" view="pageBreakPreview" zoomScaleSheetLayoutView="100" workbookViewId="0">
      <selection activeCell="E15" sqref="E15"/>
    </sheetView>
  </sheetViews>
  <sheetFormatPr defaultColWidth="9.140625" defaultRowHeight="15.75" x14ac:dyDescent="0.25"/>
  <cols>
    <col min="1" max="1" width="58.140625" style="57" customWidth="1"/>
    <col min="2" max="2" width="16.140625" style="57" customWidth="1"/>
    <col min="3" max="3" width="9" style="57" customWidth="1"/>
    <col min="4" max="4" width="10.42578125" style="57" customWidth="1"/>
    <col min="5" max="5" width="13.42578125" style="57" customWidth="1"/>
    <col min="6" max="6" width="12.7109375" style="57" customWidth="1"/>
    <col min="7" max="7" width="10.5703125" style="57" customWidth="1"/>
    <col min="8" max="243" width="9.42578125" style="57" customWidth="1"/>
    <col min="244" max="16384" width="9.140625" style="57"/>
  </cols>
  <sheetData>
    <row r="8" spans="1:7" ht="16.5" customHeight="1" x14ac:dyDescent="0.25"/>
    <row r="9" spans="1:7" ht="72.599999999999994" customHeight="1" x14ac:dyDescent="0.3">
      <c r="A9" s="169" t="s">
        <v>742</v>
      </c>
      <c r="B9" s="169"/>
      <c r="C9" s="169"/>
      <c r="D9" s="169"/>
      <c r="E9" s="169"/>
      <c r="F9" s="169"/>
      <c r="G9" s="169"/>
    </row>
    <row r="10" spans="1:7" ht="13.15" customHeight="1" x14ac:dyDescent="0.25">
      <c r="A10" s="58"/>
      <c r="B10" s="58"/>
      <c r="C10" s="58"/>
      <c r="D10" s="58"/>
      <c r="E10" s="58"/>
      <c r="F10" s="58"/>
      <c r="G10" s="58"/>
    </row>
    <row r="11" spans="1:7" ht="12.75" customHeight="1" x14ac:dyDescent="0.25">
      <c r="A11" s="59"/>
      <c r="B11" s="59"/>
      <c r="C11" s="59"/>
      <c r="D11" s="59"/>
      <c r="E11" s="59"/>
      <c r="F11" s="59"/>
      <c r="G11" s="2" t="s">
        <v>2</v>
      </c>
    </row>
    <row r="12" spans="1:7" ht="17.45" customHeight="1" x14ac:dyDescent="0.25">
      <c r="A12" s="170" t="s">
        <v>1</v>
      </c>
      <c r="B12" s="171" t="s">
        <v>109</v>
      </c>
      <c r="C12" s="171"/>
      <c r="D12" s="171"/>
      <c r="E12" s="162" t="s">
        <v>4</v>
      </c>
      <c r="F12" s="163" t="s">
        <v>3</v>
      </c>
      <c r="G12" s="163" t="s">
        <v>0</v>
      </c>
    </row>
    <row r="13" spans="1:7" ht="24" x14ac:dyDescent="0.25">
      <c r="A13" s="170"/>
      <c r="B13" s="60" t="s">
        <v>110</v>
      </c>
      <c r="C13" s="60" t="s">
        <v>111</v>
      </c>
      <c r="D13" s="61" t="s">
        <v>112</v>
      </c>
      <c r="E13" s="162"/>
      <c r="F13" s="163"/>
      <c r="G13" s="163"/>
    </row>
    <row r="14" spans="1:7" ht="12.75" customHeight="1" x14ac:dyDescent="0.25">
      <c r="A14" s="62">
        <v>1</v>
      </c>
      <c r="B14" s="62">
        <v>2</v>
      </c>
      <c r="C14" s="62">
        <v>3</v>
      </c>
      <c r="D14" s="62">
        <v>4</v>
      </c>
      <c r="E14" s="62">
        <v>5</v>
      </c>
      <c r="F14" s="62">
        <v>6</v>
      </c>
      <c r="G14" s="62">
        <v>7</v>
      </c>
    </row>
    <row r="15" spans="1:7" s="69" customFormat="1" ht="31.5" x14ac:dyDescent="0.25">
      <c r="A15" s="63" t="s">
        <v>638</v>
      </c>
      <c r="B15" s="64" t="s">
        <v>113</v>
      </c>
      <c r="C15" s="65" t="s">
        <v>114</v>
      </c>
      <c r="D15" s="66">
        <v>0</v>
      </c>
      <c r="E15" s="67">
        <v>1082116.1000000001</v>
      </c>
      <c r="F15" s="67">
        <v>641073.30000000005</v>
      </c>
      <c r="G15" s="68">
        <v>0.59242561865589094</v>
      </c>
    </row>
    <row r="16" spans="1:7" ht="31.5" x14ac:dyDescent="0.25">
      <c r="A16" s="70" t="s">
        <v>639</v>
      </c>
      <c r="B16" s="71" t="s">
        <v>115</v>
      </c>
      <c r="C16" s="72" t="s">
        <v>114</v>
      </c>
      <c r="D16" s="73">
        <v>0</v>
      </c>
      <c r="E16" s="74">
        <v>1060898.6000000001</v>
      </c>
      <c r="F16" s="74">
        <v>632061.1</v>
      </c>
      <c r="G16" s="75">
        <v>0.59577899339295948</v>
      </c>
    </row>
    <row r="17" spans="1:7" ht="31.5" x14ac:dyDescent="0.25">
      <c r="A17" s="70" t="s">
        <v>116</v>
      </c>
      <c r="B17" s="71" t="s">
        <v>117</v>
      </c>
      <c r="C17" s="72" t="s">
        <v>114</v>
      </c>
      <c r="D17" s="73">
        <v>0</v>
      </c>
      <c r="E17" s="74">
        <v>289226.2</v>
      </c>
      <c r="F17" s="74">
        <v>168241.9</v>
      </c>
      <c r="G17" s="75">
        <v>0.58169660978154814</v>
      </c>
    </row>
    <row r="18" spans="1:7" ht="31.5" x14ac:dyDescent="0.25">
      <c r="A18" s="70" t="s">
        <v>118</v>
      </c>
      <c r="B18" s="71" t="s">
        <v>119</v>
      </c>
      <c r="C18" s="72" t="s">
        <v>114</v>
      </c>
      <c r="D18" s="73">
        <v>0</v>
      </c>
      <c r="E18" s="74">
        <v>1343.5</v>
      </c>
      <c r="F18" s="74">
        <v>361.4</v>
      </c>
      <c r="G18" s="75">
        <v>0.26899888351321172</v>
      </c>
    </row>
    <row r="19" spans="1:7" ht="31.5" x14ac:dyDescent="0.25">
      <c r="A19" s="70" t="s">
        <v>120</v>
      </c>
      <c r="B19" s="71" t="s">
        <v>119</v>
      </c>
      <c r="C19" s="72" t="s">
        <v>121</v>
      </c>
      <c r="D19" s="73">
        <v>0</v>
      </c>
      <c r="E19" s="74">
        <v>1343.5</v>
      </c>
      <c r="F19" s="74">
        <v>361.4</v>
      </c>
      <c r="G19" s="75">
        <v>0.26899888351321172</v>
      </c>
    </row>
    <row r="20" spans="1:7" x14ac:dyDescent="0.25">
      <c r="A20" s="70" t="s">
        <v>122</v>
      </c>
      <c r="B20" s="71" t="s">
        <v>119</v>
      </c>
      <c r="C20" s="72" t="s">
        <v>121</v>
      </c>
      <c r="D20" s="73">
        <v>701</v>
      </c>
      <c r="E20" s="74">
        <v>1343.5</v>
      </c>
      <c r="F20" s="74">
        <v>361.4</v>
      </c>
      <c r="G20" s="75">
        <v>0.26899888351321172</v>
      </c>
    </row>
    <row r="21" spans="1:7" ht="25.5" customHeight="1" x14ac:dyDescent="0.25">
      <c r="A21" s="70" t="s">
        <v>123</v>
      </c>
      <c r="B21" s="71" t="s">
        <v>124</v>
      </c>
      <c r="C21" s="72" t="s">
        <v>114</v>
      </c>
      <c r="D21" s="73">
        <v>0</v>
      </c>
      <c r="E21" s="74">
        <v>7.2</v>
      </c>
      <c r="F21" s="74">
        <v>7.2</v>
      </c>
      <c r="G21" s="75">
        <v>1</v>
      </c>
    </row>
    <row r="22" spans="1:7" ht="31.5" x14ac:dyDescent="0.25">
      <c r="A22" s="70" t="s">
        <v>120</v>
      </c>
      <c r="B22" s="71" t="s">
        <v>124</v>
      </c>
      <c r="C22" s="72" t="s">
        <v>121</v>
      </c>
      <c r="D22" s="73">
        <v>0</v>
      </c>
      <c r="E22" s="74">
        <v>7.2</v>
      </c>
      <c r="F22" s="74">
        <v>7.2</v>
      </c>
      <c r="G22" s="75">
        <v>1</v>
      </c>
    </row>
    <row r="23" spans="1:7" x14ac:dyDescent="0.25">
      <c r="A23" s="70" t="s">
        <v>122</v>
      </c>
      <c r="B23" s="71" t="s">
        <v>124</v>
      </c>
      <c r="C23" s="72" t="s">
        <v>121</v>
      </c>
      <c r="D23" s="73">
        <v>701</v>
      </c>
      <c r="E23" s="74">
        <v>7.2</v>
      </c>
      <c r="F23" s="74">
        <v>7.2</v>
      </c>
      <c r="G23" s="75">
        <v>1</v>
      </c>
    </row>
    <row r="24" spans="1:7" ht="21.75" customHeight="1" x14ac:dyDescent="0.25">
      <c r="A24" s="70" t="s">
        <v>125</v>
      </c>
      <c r="B24" s="71" t="s">
        <v>126</v>
      </c>
      <c r="C24" s="72" t="s">
        <v>114</v>
      </c>
      <c r="D24" s="73">
        <v>0</v>
      </c>
      <c r="E24" s="74">
        <v>267.8</v>
      </c>
      <c r="F24" s="74">
        <v>81.5</v>
      </c>
      <c r="G24" s="75">
        <v>0.30433159073935773</v>
      </c>
    </row>
    <row r="25" spans="1:7" ht="31.5" x14ac:dyDescent="0.25">
      <c r="A25" s="70" t="s">
        <v>120</v>
      </c>
      <c r="B25" s="71" t="s">
        <v>126</v>
      </c>
      <c r="C25" s="72" t="s">
        <v>121</v>
      </c>
      <c r="D25" s="73">
        <v>0</v>
      </c>
      <c r="E25" s="74">
        <v>267.8</v>
      </c>
      <c r="F25" s="74">
        <v>81.5</v>
      </c>
      <c r="G25" s="75">
        <v>0.30433159073935773</v>
      </c>
    </row>
    <row r="26" spans="1:7" x14ac:dyDescent="0.25">
      <c r="A26" s="70" t="s">
        <v>122</v>
      </c>
      <c r="B26" s="71" t="s">
        <v>126</v>
      </c>
      <c r="C26" s="72" t="s">
        <v>121</v>
      </c>
      <c r="D26" s="73">
        <v>701</v>
      </c>
      <c r="E26" s="74">
        <v>267.8</v>
      </c>
      <c r="F26" s="74">
        <v>81.5</v>
      </c>
      <c r="G26" s="75">
        <v>0.30433159073935773</v>
      </c>
    </row>
    <row r="27" spans="1:7" ht="31.5" x14ac:dyDescent="0.25">
      <c r="A27" s="70" t="s">
        <v>127</v>
      </c>
      <c r="B27" s="71" t="s">
        <v>128</v>
      </c>
      <c r="C27" s="72" t="s">
        <v>114</v>
      </c>
      <c r="D27" s="73">
        <v>0</v>
      </c>
      <c r="E27" s="74">
        <v>91.8</v>
      </c>
      <c r="F27" s="74">
        <v>3.3</v>
      </c>
      <c r="G27" s="75">
        <v>3.5947712418300651E-2</v>
      </c>
    </row>
    <row r="28" spans="1:7" ht="31.5" x14ac:dyDescent="0.25">
      <c r="A28" s="70" t="s">
        <v>120</v>
      </c>
      <c r="B28" s="71" t="s">
        <v>128</v>
      </c>
      <c r="C28" s="72" t="s">
        <v>121</v>
      </c>
      <c r="D28" s="73">
        <v>0</v>
      </c>
      <c r="E28" s="74">
        <v>91.8</v>
      </c>
      <c r="F28" s="74">
        <v>3.3</v>
      </c>
      <c r="G28" s="75">
        <v>3.5947712418300651E-2</v>
      </c>
    </row>
    <row r="29" spans="1:7" ht="31.5" x14ac:dyDescent="0.25">
      <c r="A29" s="70" t="s">
        <v>129</v>
      </c>
      <c r="B29" s="71" t="s">
        <v>128</v>
      </c>
      <c r="C29" s="72" t="s">
        <v>121</v>
      </c>
      <c r="D29" s="73">
        <v>705</v>
      </c>
      <c r="E29" s="74">
        <v>91.8</v>
      </c>
      <c r="F29" s="74">
        <v>3.3</v>
      </c>
      <c r="G29" s="75">
        <v>3.5947712418300651E-2</v>
      </c>
    </row>
    <row r="30" spans="1:7" x14ac:dyDescent="0.25">
      <c r="A30" s="70" t="s">
        <v>130</v>
      </c>
      <c r="B30" s="71" t="s">
        <v>131</v>
      </c>
      <c r="C30" s="72" t="s">
        <v>114</v>
      </c>
      <c r="D30" s="73">
        <v>0</v>
      </c>
      <c r="E30" s="74">
        <v>40328.5</v>
      </c>
      <c r="F30" s="74">
        <v>26047.4</v>
      </c>
      <c r="G30" s="75">
        <v>0.64588070471254821</v>
      </c>
    </row>
    <row r="31" spans="1:7" ht="31.5" x14ac:dyDescent="0.25">
      <c r="A31" s="70" t="s">
        <v>120</v>
      </c>
      <c r="B31" s="71" t="s">
        <v>131</v>
      </c>
      <c r="C31" s="72" t="s">
        <v>121</v>
      </c>
      <c r="D31" s="73">
        <v>0</v>
      </c>
      <c r="E31" s="74">
        <v>39658</v>
      </c>
      <c r="F31" s="74">
        <v>25830.1</v>
      </c>
      <c r="G31" s="75">
        <v>0.65132129709012054</v>
      </c>
    </row>
    <row r="32" spans="1:7" x14ac:dyDescent="0.25">
      <c r="A32" s="70" t="s">
        <v>122</v>
      </c>
      <c r="B32" s="71" t="s">
        <v>131</v>
      </c>
      <c r="C32" s="72" t="s">
        <v>121</v>
      </c>
      <c r="D32" s="73">
        <v>701</v>
      </c>
      <c r="E32" s="74">
        <v>39658</v>
      </c>
      <c r="F32" s="74">
        <v>25830.1</v>
      </c>
      <c r="G32" s="75">
        <v>0.65132129709012054</v>
      </c>
    </row>
    <row r="33" spans="1:7" x14ac:dyDescent="0.25">
      <c r="A33" s="70" t="s">
        <v>132</v>
      </c>
      <c r="B33" s="71" t="s">
        <v>131</v>
      </c>
      <c r="C33" s="72" t="s">
        <v>133</v>
      </c>
      <c r="D33" s="73">
        <v>0</v>
      </c>
      <c r="E33" s="74">
        <v>670.5</v>
      </c>
      <c r="F33" s="74">
        <v>217.3</v>
      </c>
      <c r="G33" s="75">
        <v>0.32408650260999255</v>
      </c>
    </row>
    <row r="34" spans="1:7" x14ac:dyDescent="0.25">
      <c r="A34" s="70" t="s">
        <v>122</v>
      </c>
      <c r="B34" s="71" t="s">
        <v>131</v>
      </c>
      <c r="C34" s="72" t="s">
        <v>133</v>
      </c>
      <c r="D34" s="73">
        <v>701</v>
      </c>
      <c r="E34" s="74">
        <v>670.5</v>
      </c>
      <c r="F34" s="74">
        <v>217.3</v>
      </c>
      <c r="G34" s="75">
        <v>0.32408650260999255</v>
      </c>
    </row>
    <row r="35" spans="1:7" ht="63" customHeight="1" x14ac:dyDescent="0.25">
      <c r="A35" s="70" t="s">
        <v>134</v>
      </c>
      <c r="B35" s="71" t="s">
        <v>135</v>
      </c>
      <c r="C35" s="72" t="s">
        <v>114</v>
      </c>
      <c r="D35" s="73">
        <v>0</v>
      </c>
      <c r="E35" s="74">
        <v>215988.3</v>
      </c>
      <c r="F35" s="74">
        <v>124040.8</v>
      </c>
      <c r="G35" s="75">
        <v>0.57429407055845161</v>
      </c>
    </row>
    <row r="36" spans="1:7" ht="78.75" x14ac:dyDescent="0.25">
      <c r="A36" s="70" t="s">
        <v>136</v>
      </c>
      <c r="B36" s="71" t="s">
        <v>135</v>
      </c>
      <c r="C36" s="72" t="s">
        <v>137</v>
      </c>
      <c r="D36" s="73">
        <v>0</v>
      </c>
      <c r="E36" s="74">
        <v>214824.3</v>
      </c>
      <c r="F36" s="74">
        <v>123529.9</v>
      </c>
      <c r="G36" s="75">
        <v>0.57502759231613931</v>
      </c>
    </row>
    <row r="37" spans="1:7" x14ac:dyDescent="0.25">
      <c r="A37" s="70" t="s">
        <v>122</v>
      </c>
      <c r="B37" s="71" t="s">
        <v>135</v>
      </c>
      <c r="C37" s="72" t="s">
        <v>137</v>
      </c>
      <c r="D37" s="73">
        <v>701</v>
      </c>
      <c r="E37" s="74">
        <v>214824.3</v>
      </c>
      <c r="F37" s="74">
        <v>123529.9</v>
      </c>
      <c r="G37" s="75">
        <v>0.57502759231613931</v>
      </c>
    </row>
    <row r="38" spans="1:7" ht="31.5" x14ac:dyDescent="0.25">
      <c r="A38" s="70" t="s">
        <v>120</v>
      </c>
      <c r="B38" s="71" t="s">
        <v>135</v>
      </c>
      <c r="C38" s="72" t="s">
        <v>121</v>
      </c>
      <c r="D38" s="73">
        <v>0</v>
      </c>
      <c r="E38" s="74">
        <v>1164</v>
      </c>
      <c r="F38" s="74">
        <v>510.9</v>
      </c>
      <c r="G38" s="75">
        <v>0.43891752577319587</v>
      </c>
    </row>
    <row r="39" spans="1:7" x14ac:dyDescent="0.25">
      <c r="A39" s="70" t="s">
        <v>122</v>
      </c>
      <c r="B39" s="71" t="s">
        <v>135</v>
      </c>
      <c r="C39" s="72" t="s">
        <v>121</v>
      </c>
      <c r="D39" s="73">
        <v>701</v>
      </c>
      <c r="E39" s="74">
        <v>1164</v>
      </c>
      <c r="F39" s="74">
        <v>510.9</v>
      </c>
      <c r="G39" s="75">
        <v>0.43891752577319587</v>
      </c>
    </row>
    <row r="40" spans="1:7" ht="31.5" x14ac:dyDescent="0.25">
      <c r="A40" s="70" t="s">
        <v>171</v>
      </c>
      <c r="B40" s="71" t="s">
        <v>640</v>
      </c>
      <c r="C40" s="72" t="s">
        <v>114</v>
      </c>
      <c r="D40" s="73">
        <v>0</v>
      </c>
      <c r="E40" s="74">
        <v>26595.7</v>
      </c>
      <c r="F40" s="74">
        <v>15137</v>
      </c>
      <c r="G40" s="75">
        <v>0.56915215617562231</v>
      </c>
    </row>
    <row r="41" spans="1:7" ht="31.5" x14ac:dyDescent="0.25">
      <c r="A41" s="70" t="s">
        <v>120</v>
      </c>
      <c r="B41" s="71" t="s">
        <v>640</v>
      </c>
      <c r="C41" s="72" t="s">
        <v>121</v>
      </c>
      <c r="D41" s="73">
        <v>0</v>
      </c>
      <c r="E41" s="74">
        <v>26595.7</v>
      </c>
      <c r="F41" s="74">
        <v>15137</v>
      </c>
      <c r="G41" s="75">
        <v>0.56915215617562231</v>
      </c>
    </row>
    <row r="42" spans="1:7" x14ac:dyDescent="0.25">
      <c r="A42" s="70" t="s">
        <v>122</v>
      </c>
      <c r="B42" s="71" t="s">
        <v>640</v>
      </c>
      <c r="C42" s="72" t="s">
        <v>121</v>
      </c>
      <c r="D42" s="73">
        <v>701</v>
      </c>
      <c r="E42" s="74">
        <v>26595.7</v>
      </c>
      <c r="F42" s="74">
        <v>15137</v>
      </c>
      <c r="G42" s="75">
        <v>0.56915215617562231</v>
      </c>
    </row>
    <row r="43" spans="1:7" ht="117.75" customHeight="1" x14ac:dyDescent="0.25">
      <c r="A43" s="70" t="s">
        <v>138</v>
      </c>
      <c r="B43" s="71" t="s">
        <v>139</v>
      </c>
      <c r="C43" s="72" t="s">
        <v>114</v>
      </c>
      <c r="D43" s="73">
        <v>0</v>
      </c>
      <c r="E43" s="74">
        <v>46.5</v>
      </c>
      <c r="F43" s="74">
        <v>0</v>
      </c>
      <c r="G43" s="75">
        <v>0</v>
      </c>
    </row>
    <row r="44" spans="1:7" ht="31.5" x14ac:dyDescent="0.25">
      <c r="A44" s="70" t="s">
        <v>120</v>
      </c>
      <c r="B44" s="71" t="s">
        <v>139</v>
      </c>
      <c r="C44" s="72" t="s">
        <v>121</v>
      </c>
      <c r="D44" s="73">
        <v>0</v>
      </c>
      <c r="E44" s="74">
        <v>46.5</v>
      </c>
      <c r="F44" s="74">
        <v>0</v>
      </c>
      <c r="G44" s="75">
        <v>0</v>
      </c>
    </row>
    <row r="45" spans="1:7" x14ac:dyDescent="0.25">
      <c r="A45" s="70" t="s">
        <v>122</v>
      </c>
      <c r="B45" s="71" t="s">
        <v>139</v>
      </c>
      <c r="C45" s="72" t="s">
        <v>121</v>
      </c>
      <c r="D45" s="73">
        <v>701</v>
      </c>
      <c r="E45" s="74">
        <v>46.5</v>
      </c>
      <c r="F45" s="74">
        <v>0</v>
      </c>
      <c r="G45" s="75">
        <v>0</v>
      </c>
    </row>
    <row r="46" spans="1:7" ht="31.5" x14ac:dyDescent="0.25">
      <c r="A46" s="70" t="s">
        <v>140</v>
      </c>
      <c r="B46" s="71" t="s">
        <v>141</v>
      </c>
      <c r="C46" s="72" t="s">
        <v>114</v>
      </c>
      <c r="D46" s="73">
        <v>0</v>
      </c>
      <c r="E46" s="74">
        <v>4556.8999999999996</v>
      </c>
      <c r="F46" s="74">
        <v>2563.3000000000002</v>
      </c>
      <c r="G46" s="75">
        <v>0.56250960082512247</v>
      </c>
    </row>
    <row r="47" spans="1:7" ht="31.5" x14ac:dyDescent="0.25">
      <c r="A47" s="70" t="s">
        <v>120</v>
      </c>
      <c r="B47" s="71" t="s">
        <v>141</v>
      </c>
      <c r="C47" s="72" t="s">
        <v>121</v>
      </c>
      <c r="D47" s="73">
        <v>0</v>
      </c>
      <c r="E47" s="74">
        <v>4556.8999999999996</v>
      </c>
      <c r="F47" s="74">
        <v>2563.3000000000002</v>
      </c>
      <c r="G47" s="75">
        <v>0.56250960082512247</v>
      </c>
    </row>
    <row r="48" spans="1:7" x14ac:dyDescent="0.25">
      <c r="A48" s="70" t="s">
        <v>122</v>
      </c>
      <c r="B48" s="71" t="s">
        <v>141</v>
      </c>
      <c r="C48" s="72" t="s">
        <v>121</v>
      </c>
      <c r="D48" s="73">
        <v>701</v>
      </c>
      <c r="E48" s="74">
        <v>4556.8999999999996</v>
      </c>
      <c r="F48" s="74">
        <v>2563.3000000000002</v>
      </c>
      <c r="G48" s="75">
        <v>0.56250960082512247</v>
      </c>
    </row>
    <row r="49" spans="1:7" ht="31.5" x14ac:dyDescent="0.25">
      <c r="A49" s="70" t="s">
        <v>142</v>
      </c>
      <c r="B49" s="71" t="s">
        <v>143</v>
      </c>
      <c r="C49" s="72" t="s">
        <v>114</v>
      </c>
      <c r="D49" s="73">
        <v>0</v>
      </c>
      <c r="E49" s="74">
        <v>709240.9</v>
      </c>
      <c r="F49" s="74">
        <v>430593.4</v>
      </c>
      <c r="G49" s="75">
        <v>0.60711868139584169</v>
      </c>
    </row>
    <row r="50" spans="1:7" ht="31.5" x14ac:dyDescent="0.25">
      <c r="A50" s="70" t="s">
        <v>118</v>
      </c>
      <c r="B50" s="71" t="s">
        <v>145</v>
      </c>
      <c r="C50" s="72" t="s">
        <v>114</v>
      </c>
      <c r="D50" s="73">
        <v>0</v>
      </c>
      <c r="E50" s="74">
        <v>1467.8</v>
      </c>
      <c r="F50" s="74">
        <v>456.2</v>
      </c>
      <c r="G50" s="75">
        <v>0.31080528682381797</v>
      </c>
    </row>
    <row r="51" spans="1:7" ht="31.5" x14ac:dyDescent="0.25">
      <c r="A51" s="70" t="s">
        <v>120</v>
      </c>
      <c r="B51" s="71" t="s">
        <v>145</v>
      </c>
      <c r="C51" s="72" t="s">
        <v>121</v>
      </c>
      <c r="D51" s="73">
        <v>0</v>
      </c>
      <c r="E51" s="74">
        <v>1467.8</v>
      </c>
      <c r="F51" s="74">
        <v>456.2</v>
      </c>
      <c r="G51" s="75">
        <v>0.31080528682381797</v>
      </c>
    </row>
    <row r="52" spans="1:7" x14ac:dyDescent="0.25">
      <c r="A52" s="70" t="s">
        <v>144</v>
      </c>
      <c r="B52" s="71" t="s">
        <v>145</v>
      </c>
      <c r="C52" s="72" t="s">
        <v>121</v>
      </c>
      <c r="D52" s="73">
        <v>702</v>
      </c>
      <c r="E52" s="74">
        <v>1467.8</v>
      </c>
      <c r="F52" s="74">
        <v>456.2</v>
      </c>
      <c r="G52" s="75">
        <v>0.31080528682381797</v>
      </c>
    </row>
    <row r="53" spans="1:7" ht="22.5" customHeight="1" x14ac:dyDescent="0.25">
      <c r="A53" s="70" t="s">
        <v>123</v>
      </c>
      <c r="B53" s="71" t="s">
        <v>146</v>
      </c>
      <c r="C53" s="72" t="s">
        <v>114</v>
      </c>
      <c r="D53" s="73">
        <v>0</v>
      </c>
      <c r="E53" s="74">
        <v>1550</v>
      </c>
      <c r="F53" s="74">
        <v>0</v>
      </c>
      <c r="G53" s="75">
        <v>0</v>
      </c>
    </row>
    <row r="54" spans="1:7" ht="31.5" x14ac:dyDescent="0.25">
      <c r="A54" s="70" t="s">
        <v>120</v>
      </c>
      <c r="B54" s="71" t="s">
        <v>146</v>
      </c>
      <c r="C54" s="72" t="s">
        <v>121</v>
      </c>
      <c r="D54" s="73">
        <v>0</v>
      </c>
      <c r="E54" s="74">
        <v>1550</v>
      </c>
      <c r="F54" s="74">
        <v>0</v>
      </c>
      <c r="G54" s="75">
        <v>0</v>
      </c>
    </row>
    <row r="55" spans="1:7" x14ac:dyDescent="0.25">
      <c r="A55" s="70" t="s">
        <v>144</v>
      </c>
      <c r="B55" s="71" t="s">
        <v>146</v>
      </c>
      <c r="C55" s="72" t="s">
        <v>121</v>
      </c>
      <c r="D55" s="73">
        <v>702</v>
      </c>
      <c r="E55" s="74">
        <v>1550</v>
      </c>
      <c r="F55" s="74">
        <v>0</v>
      </c>
      <c r="G55" s="75">
        <v>0</v>
      </c>
    </row>
    <row r="56" spans="1:7" ht="24.75" customHeight="1" x14ac:dyDescent="0.25">
      <c r="A56" s="70" t="s">
        <v>125</v>
      </c>
      <c r="B56" s="71" t="s">
        <v>147</v>
      </c>
      <c r="C56" s="72" t="s">
        <v>114</v>
      </c>
      <c r="D56" s="73">
        <v>0</v>
      </c>
      <c r="E56" s="74">
        <v>211.5</v>
      </c>
      <c r="F56" s="74">
        <v>118.7</v>
      </c>
      <c r="G56" s="75">
        <v>0.56122931442080382</v>
      </c>
    </row>
    <row r="57" spans="1:7" ht="31.5" x14ac:dyDescent="0.25">
      <c r="A57" s="70" t="s">
        <v>120</v>
      </c>
      <c r="B57" s="71" t="s">
        <v>147</v>
      </c>
      <c r="C57" s="72" t="s">
        <v>121</v>
      </c>
      <c r="D57" s="73">
        <v>0</v>
      </c>
      <c r="E57" s="74">
        <v>211.5</v>
      </c>
      <c r="F57" s="74">
        <v>118.7</v>
      </c>
      <c r="G57" s="75">
        <v>0.56122931442080382</v>
      </c>
    </row>
    <row r="58" spans="1:7" x14ac:dyDescent="0.25">
      <c r="A58" s="70" t="s">
        <v>144</v>
      </c>
      <c r="B58" s="71" t="s">
        <v>147</v>
      </c>
      <c r="C58" s="72" t="s">
        <v>121</v>
      </c>
      <c r="D58" s="73">
        <v>702</v>
      </c>
      <c r="E58" s="74">
        <v>211.5</v>
      </c>
      <c r="F58" s="74">
        <v>118.7</v>
      </c>
      <c r="G58" s="75">
        <v>0.56122931442080382</v>
      </c>
    </row>
    <row r="59" spans="1:7" ht="31.5" x14ac:dyDescent="0.25">
      <c r="A59" s="70" t="s">
        <v>148</v>
      </c>
      <c r="B59" s="71" t="s">
        <v>149</v>
      </c>
      <c r="C59" s="72" t="s">
        <v>114</v>
      </c>
      <c r="D59" s="73">
        <v>0</v>
      </c>
      <c r="E59" s="74">
        <v>10245.1</v>
      </c>
      <c r="F59" s="74">
        <v>6068.1</v>
      </c>
      <c r="G59" s="75">
        <v>0.59229290099657395</v>
      </c>
    </row>
    <row r="60" spans="1:7" ht="31.5" x14ac:dyDescent="0.25">
      <c r="A60" s="70" t="s">
        <v>120</v>
      </c>
      <c r="B60" s="71" t="s">
        <v>149</v>
      </c>
      <c r="C60" s="72" t="s">
        <v>121</v>
      </c>
      <c r="D60" s="73">
        <v>0</v>
      </c>
      <c r="E60" s="74">
        <v>10219.4</v>
      </c>
      <c r="F60" s="74">
        <v>6068.1</v>
      </c>
      <c r="G60" s="75">
        <v>0.59378241384034292</v>
      </c>
    </row>
    <row r="61" spans="1:7" x14ac:dyDescent="0.25">
      <c r="A61" s="70" t="s">
        <v>144</v>
      </c>
      <c r="B61" s="71" t="s">
        <v>149</v>
      </c>
      <c r="C61" s="72" t="s">
        <v>121</v>
      </c>
      <c r="D61" s="73">
        <v>702</v>
      </c>
      <c r="E61" s="74">
        <v>10219.4</v>
      </c>
      <c r="F61" s="74">
        <v>6068.1</v>
      </c>
      <c r="G61" s="75">
        <v>0.59378241384034292</v>
      </c>
    </row>
    <row r="62" spans="1:7" x14ac:dyDescent="0.25">
      <c r="A62" s="70" t="s">
        <v>132</v>
      </c>
      <c r="B62" s="71" t="s">
        <v>149</v>
      </c>
      <c r="C62" s="72" t="s">
        <v>133</v>
      </c>
      <c r="D62" s="73">
        <v>0</v>
      </c>
      <c r="E62" s="74">
        <v>25.7</v>
      </c>
      <c r="F62" s="74">
        <v>0</v>
      </c>
      <c r="G62" s="75">
        <v>0</v>
      </c>
    </row>
    <row r="63" spans="1:7" x14ac:dyDescent="0.25">
      <c r="A63" s="70" t="s">
        <v>144</v>
      </c>
      <c r="B63" s="71" t="s">
        <v>149</v>
      </c>
      <c r="C63" s="72" t="s">
        <v>133</v>
      </c>
      <c r="D63" s="73">
        <v>702</v>
      </c>
      <c r="E63" s="74">
        <v>25.7</v>
      </c>
      <c r="F63" s="74">
        <v>0</v>
      </c>
      <c r="G63" s="75">
        <v>0</v>
      </c>
    </row>
    <row r="64" spans="1:7" ht="31.5" x14ac:dyDescent="0.25">
      <c r="A64" s="70" t="s">
        <v>150</v>
      </c>
      <c r="B64" s="71" t="s">
        <v>151</v>
      </c>
      <c r="C64" s="72" t="s">
        <v>114</v>
      </c>
      <c r="D64" s="73">
        <v>0</v>
      </c>
      <c r="E64" s="74">
        <v>120</v>
      </c>
      <c r="F64" s="74">
        <v>31.5</v>
      </c>
      <c r="G64" s="75">
        <v>0.26250000000000001</v>
      </c>
    </row>
    <row r="65" spans="1:7" ht="78.75" x14ac:dyDescent="0.25">
      <c r="A65" s="70" t="s">
        <v>136</v>
      </c>
      <c r="B65" s="71" t="s">
        <v>151</v>
      </c>
      <c r="C65" s="72" t="s">
        <v>137</v>
      </c>
      <c r="D65" s="73">
        <v>0</v>
      </c>
      <c r="E65" s="74">
        <v>120</v>
      </c>
      <c r="F65" s="74">
        <v>31.5</v>
      </c>
      <c r="G65" s="75">
        <v>0.26250000000000001</v>
      </c>
    </row>
    <row r="66" spans="1:7" x14ac:dyDescent="0.25">
      <c r="A66" s="70" t="s">
        <v>144</v>
      </c>
      <c r="B66" s="71" t="s">
        <v>151</v>
      </c>
      <c r="C66" s="72" t="s">
        <v>137</v>
      </c>
      <c r="D66" s="73">
        <v>702</v>
      </c>
      <c r="E66" s="74">
        <v>120</v>
      </c>
      <c r="F66" s="74">
        <v>31.5</v>
      </c>
      <c r="G66" s="75">
        <v>0.26250000000000001</v>
      </c>
    </row>
    <row r="67" spans="1:7" x14ac:dyDescent="0.25">
      <c r="A67" s="70" t="s">
        <v>152</v>
      </c>
      <c r="B67" s="71" t="s">
        <v>153</v>
      </c>
      <c r="C67" s="72" t="s">
        <v>114</v>
      </c>
      <c r="D67" s="73">
        <v>0</v>
      </c>
      <c r="E67" s="74">
        <v>15</v>
      </c>
      <c r="F67" s="74">
        <v>15</v>
      </c>
      <c r="G67" s="75">
        <v>1</v>
      </c>
    </row>
    <row r="68" spans="1:7" ht="31.5" x14ac:dyDescent="0.25">
      <c r="A68" s="70" t="s">
        <v>120</v>
      </c>
      <c r="B68" s="71" t="s">
        <v>153</v>
      </c>
      <c r="C68" s="72" t="s">
        <v>121</v>
      </c>
      <c r="D68" s="73">
        <v>0</v>
      </c>
      <c r="E68" s="74">
        <v>15</v>
      </c>
      <c r="F68" s="74">
        <v>15</v>
      </c>
      <c r="G68" s="75">
        <v>1</v>
      </c>
    </row>
    <row r="69" spans="1:7" x14ac:dyDescent="0.25">
      <c r="A69" s="70" t="s">
        <v>144</v>
      </c>
      <c r="B69" s="71" t="s">
        <v>153</v>
      </c>
      <c r="C69" s="72" t="s">
        <v>121</v>
      </c>
      <c r="D69" s="73">
        <v>702</v>
      </c>
      <c r="E69" s="74">
        <v>15</v>
      </c>
      <c r="F69" s="74">
        <v>15</v>
      </c>
      <c r="G69" s="75">
        <v>1</v>
      </c>
    </row>
    <row r="70" spans="1:7" ht="31.5" x14ac:dyDescent="0.25">
      <c r="A70" s="70" t="s">
        <v>154</v>
      </c>
      <c r="B70" s="71" t="s">
        <v>155</v>
      </c>
      <c r="C70" s="72" t="s">
        <v>114</v>
      </c>
      <c r="D70" s="73">
        <v>0</v>
      </c>
      <c r="E70" s="74">
        <v>776.2</v>
      </c>
      <c r="F70" s="74">
        <v>776</v>
      </c>
      <c r="G70" s="75">
        <v>0.99974233444988403</v>
      </c>
    </row>
    <row r="71" spans="1:7" ht="31.5" x14ac:dyDescent="0.25">
      <c r="A71" s="70" t="s">
        <v>120</v>
      </c>
      <c r="B71" s="71" t="s">
        <v>155</v>
      </c>
      <c r="C71" s="72" t="s">
        <v>121</v>
      </c>
      <c r="D71" s="73">
        <v>0</v>
      </c>
      <c r="E71" s="74">
        <v>776.2</v>
      </c>
      <c r="F71" s="74">
        <v>776</v>
      </c>
      <c r="G71" s="75">
        <v>0.99974233444988403</v>
      </c>
    </row>
    <row r="72" spans="1:7" x14ac:dyDescent="0.25">
      <c r="A72" s="70" t="s">
        <v>144</v>
      </c>
      <c r="B72" s="71" t="s">
        <v>155</v>
      </c>
      <c r="C72" s="72" t="s">
        <v>121</v>
      </c>
      <c r="D72" s="73">
        <v>702</v>
      </c>
      <c r="E72" s="74">
        <v>776.2</v>
      </c>
      <c r="F72" s="74">
        <v>776</v>
      </c>
      <c r="G72" s="75">
        <v>0.99974233444988403</v>
      </c>
    </row>
    <row r="73" spans="1:7" ht="31.5" x14ac:dyDescent="0.25">
      <c r="A73" s="70" t="s">
        <v>127</v>
      </c>
      <c r="B73" s="71" t="s">
        <v>156</v>
      </c>
      <c r="C73" s="72" t="s">
        <v>114</v>
      </c>
      <c r="D73" s="73">
        <v>0</v>
      </c>
      <c r="E73" s="74">
        <v>171.2</v>
      </c>
      <c r="F73" s="74">
        <v>37.700000000000003</v>
      </c>
      <c r="G73" s="75">
        <v>0.22021028037383181</v>
      </c>
    </row>
    <row r="74" spans="1:7" ht="31.5" x14ac:dyDescent="0.25">
      <c r="A74" s="70" t="s">
        <v>120</v>
      </c>
      <c r="B74" s="71" t="s">
        <v>156</v>
      </c>
      <c r="C74" s="72" t="s">
        <v>121</v>
      </c>
      <c r="D74" s="73">
        <v>0</v>
      </c>
      <c r="E74" s="74">
        <v>171.2</v>
      </c>
      <c r="F74" s="74">
        <v>37.700000000000003</v>
      </c>
      <c r="G74" s="75">
        <v>0.22021028037383181</v>
      </c>
    </row>
    <row r="75" spans="1:7" ht="31.5" x14ac:dyDescent="0.25">
      <c r="A75" s="70" t="s">
        <v>129</v>
      </c>
      <c r="B75" s="71" t="s">
        <v>156</v>
      </c>
      <c r="C75" s="72" t="s">
        <v>121</v>
      </c>
      <c r="D75" s="73">
        <v>705</v>
      </c>
      <c r="E75" s="74">
        <v>171.2</v>
      </c>
      <c r="F75" s="74">
        <v>37.700000000000003</v>
      </c>
      <c r="G75" s="75">
        <v>0.22021028037383181</v>
      </c>
    </row>
    <row r="76" spans="1:7" x14ac:dyDescent="0.25">
      <c r="A76" s="70" t="s">
        <v>130</v>
      </c>
      <c r="B76" s="71" t="s">
        <v>157</v>
      </c>
      <c r="C76" s="72" t="s">
        <v>114</v>
      </c>
      <c r="D76" s="73">
        <v>0</v>
      </c>
      <c r="E76" s="74">
        <v>34623.699999999997</v>
      </c>
      <c r="F76" s="74">
        <v>25016.1</v>
      </c>
      <c r="G76" s="75">
        <v>0.72251376947004509</v>
      </c>
    </row>
    <row r="77" spans="1:7" ht="31.5" x14ac:dyDescent="0.25">
      <c r="A77" s="70" t="s">
        <v>120</v>
      </c>
      <c r="B77" s="71" t="s">
        <v>157</v>
      </c>
      <c r="C77" s="72" t="s">
        <v>121</v>
      </c>
      <c r="D77" s="73">
        <v>0</v>
      </c>
      <c r="E77" s="74">
        <v>32366.6</v>
      </c>
      <c r="F77" s="74">
        <v>24561.200000000001</v>
      </c>
      <c r="G77" s="75">
        <v>0.75884399349947174</v>
      </c>
    </row>
    <row r="78" spans="1:7" x14ac:dyDescent="0.25">
      <c r="A78" s="70" t="s">
        <v>144</v>
      </c>
      <c r="B78" s="71" t="s">
        <v>157</v>
      </c>
      <c r="C78" s="72" t="s">
        <v>121</v>
      </c>
      <c r="D78" s="73">
        <v>702</v>
      </c>
      <c r="E78" s="74">
        <v>32366.6</v>
      </c>
      <c r="F78" s="74">
        <v>24561.200000000001</v>
      </c>
      <c r="G78" s="75">
        <v>0.75884399349947174</v>
      </c>
    </row>
    <row r="79" spans="1:7" x14ac:dyDescent="0.25">
      <c r="A79" s="70" t="s">
        <v>132</v>
      </c>
      <c r="B79" s="71" t="s">
        <v>157</v>
      </c>
      <c r="C79" s="72" t="s">
        <v>133</v>
      </c>
      <c r="D79" s="73">
        <v>0</v>
      </c>
      <c r="E79" s="74">
        <v>2257.1</v>
      </c>
      <c r="F79" s="74">
        <v>454.9</v>
      </c>
      <c r="G79" s="75">
        <v>0.20154180142660935</v>
      </c>
    </row>
    <row r="80" spans="1:7" x14ac:dyDescent="0.25">
      <c r="A80" s="70" t="s">
        <v>144</v>
      </c>
      <c r="B80" s="71" t="s">
        <v>157</v>
      </c>
      <c r="C80" s="72" t="s">
        <v>133</v>
      </c>
      <c r="D80" s="73">
        <v>702</v>
      </c>
      <c r="E80" s="74">
        <v>2257.1</v>
      </c>
      <c r="F80" s="74">
        <v>454.9</v>
      </c>
      <c r="G80" s="75">
        <v>0.20154180142660935</v>
      </c>
    </row>
    <row r="81" spans="1:7" ht="50.25" customHeight="1" x14ac:dyDescent="0.25">
      <c r="A81" s="70" t="s">
        <v>158</v>
      </c>
      <c r="B81" s="71" t="s">
        <v>159</v>
      </c>
      <c r="C81" s="72" t="s">
        <v>114</v>
      </c>
      <c r="D81" s="73">
        <v>0</v>
      </c>
      <c r="E81" s="74">
        <v>38890</v>
      </c>
      <c r="F81" s="74">
        <v>21780.799999999999</v>
      </c>
      <c r="G81" s="75">
        <v>0.56006171252249937</v>
      </c>
    </row>
    <row r="82" spans="1:7" ht="78.75" x14ac:dyDescent="0.25">
      <c r="A82" s="70" t="s">
        <v>136</v>
      </c>
      <c r="B82" s="71" t="s">
        <v>159</v>
      </c>
      <c r="C82" s="72" t="s">
        <v>137</v>
      </c>
      <c r="D82" s="73">
        <v>0</v>
      </c>
      <c r="E82" s="74">
        <v>38890</v>
      </c>
      <c r="F82" s="74">
        <v>21780.799999999999</v>
      </c>
      <c r="G82" s="75">
        <v>0.56006171252249937</v>
      </c>
    </row>
    <row r="83" spans="1:7" x14ac:dyDescent="0.25">
      <c r="A83" s="70" t="s">
        <v>144</v>
      </c>
      <c r="B83" s="71" t="s">
        <v>159</v>
      </c>
      <c r="C83" s="72" t="s">
        <v>137</v>
      </c>
      <c r="D83" s="73">
        <v>702</v>
      </c>
      <c r="E83" s="74">
        <v>38890</v>
      </c>
      <c r="F83" s="74">
        <v>21780.799999999999</v>
      </c>
      <c r="G83" s="75">
        <v>0.56006171252249937</v>
      </c>
    </row>
    <row r="84" spans="1:7" ht="95.25" customHeight="1" x14ac:dyDescent="0.25">
      <c r="A84" s="70" t="s">
        <v>160</v>
      </c>
      <c r="B84" s="71" t="s">
        <v>161</v>
      </c>
      <c r="C84" s="72" t="s">
        <v>114</v>
      </c>
      <c r="D84" s="73">
        <v>0</v>
      </c>
      <c r="E84" s="74">
        <v>487908.1</v>
      </c>
      <c r="F84" s="74">
        <v>322740.09999999998</v>
      </c>
      <c r="G84" s="75">
        <v>0.66147723311008777</v>
      </c>
    </row>
    <row r="85" spans="1:7" ht="78.75" x14ac:dyDescent="0.25">
      <c r="A85" s="70" t="s">
        <v>136</v>
      </c>
      <c r="B85" s="71" t="s">
        <v>161</v>
      </c>
      <c r="C85" s="72" t="s">
        <v>137</v>
      </c>
      <c r="D85" s="73">
        <v>0</v>
      </c>
      <c r="E85" s="74">
        <v>479202.1</v>
      </c>
      <c r="F85" s="74">
        <v>317818.8</v>
      </c>
      <c r="G85" s="75">
        <v>0.6632249733463188</v>
      </c>
    </row>
    <row r="86" spans="1:7" x14ac:dyDescent="0.25">
      <c r="A86" s="70" t="s">
        <v>144</v>
      </c>
      <c r="B86" s="71" t="s">
        <v>161</v>
      </c>
      <c r="C86" s="72" t="s">
        <v>137</v>
      </c>
      <c r="D86" s="73">
        <v>702</v>
      </c>
      <c r="E86" s="74">
        <v>479202.1</v>
      </c>
      <c r="F86" s="74">
        <v>317818.8</v>
      </c>
      <c r="G86" s="75">
        <v>0.6632249733463188</v>
      </c>
    </row>
    <row r="87" spans="1:7" ht="31.5" x14ac:dyDescent="0.25">
      <c r="A87" s="70" t="s">
        <v>120</v>
      </c>
      <c r="B87" s="71" t="s">
        <v>161</v>
      </c>
      <c r="C87" s="72" t="s">
        <v>121</v>
      </c>
      <c r="D87" s="73">
        <v>0</v>
      </c>
      <c r="E87" s="74">
        <v>8706</v>
      </c>
      <c r="F87" s="74">
        <v>4921.3</v>
      </c>
      <c r="G87" s="75">
        <v>0.5652768205835057</v>
      </c>
    </row>
    <row r="88" spans="1:7" x14ac:dyDescent="0.25">
      <c r="A88" s="70" t="s">
        <v>144</v>
      </c>
      <c r="B88" s="71" t="s">
        <v>161</v>
      </c>
      <c r="C88" s="72" t="s">
        <v>121</v>
      </c>
      <c r="D88" s="73">
        <v>702</v>
      </c>
      <c r="E88" s="74">
        <v>8706</v>
      </c>
      <c r="F88" s="74">
        <v>4921.3</v>
      </c>
      <c r="G88" s="75">
        <v>0.5652768205835057</v>
      </c>
    </row>
    <row r="89" spans="1:7" ht="47.25" x14ac:dyDescent="0.25">
      <c r="A89" s="70" t="s">
        <v>162</v>
      </c>
      <c r="B89" s="71" t="s">
        <v>163</v>
      </c>
      <c r="C89" s="72" t="s">
        <v>114</v>
      </c>
      <c r="D89" s="73">
        <v>0</v>
      </c>
      <c r="E89" s="74">
        <v>15289.6</v>
      </c>
      <c r="F89" s="74">
        <v>7848.2</v>
      </c>
      <c r="G89" s="75">
        <v>0.51330316031812473</v>
      </c>
    </row>
    <row r="90" spans="1:7" ht="31.5" x14ac:dyDescent="0.25">
      <c r="A90" s="70" t="s">
        <v>120</v>
      </c>
      <c r="B90" s="71" t="s">
        <v>163</v>
      </c>
      <c r="C90" s="72" t="s">
        <v>121</v>
      </c>
      <c r="D90" s="73">
        <v>0</v>
      </c>
      <c r="E90" s="74">
        <v>15289.6</v>
      </c>
      <c r="F90" s="74">
        <v>7848.2</v>
      </c>
      <c r="G90" s="75">
        <v>0.51330316031812473</v>
      </c>
    </row>
    <row r="91" spans="1:7" x14ac:dyDescent="0.25">
      <c r="A91" s="70" t="s">
        <v>164</v>
      </c>
      <c r="B91" s="71" t="s">
        <v>163</v>
      </c>
      <c r="C91" s="72" t="s">
        <v>121</v>
      </c>
      <c r="D91" s="73">
        <v>1004</v>
      </c>
      <c r="E91" s="74">
        <v>15289.6</v>
      </c>
      <c r="F91" s="74">
        <v>7848.2</v>
      </c>
      <c r="G91" s="75">
        <v>0.51330316031812473</v>
      </c>
    </row>
    <row r="92" spans="1:7" ht="47.25" x14ac:dyDescent="0.25">
      <c r="A92" s="70" t="s">
        <v>165</v>
      </c>
      <c r="B92" s="71" t="s">
        <v>166</v>
      </c>
      <c r="C92" s="72" t="s">
        <v>114</v>
      </c>
      <c r="D92" s="73">
        <v>0</v>
      </c>
      <c r="E92" s="74">
        <v>439.6</v>
      </c>
      <c r="F92" s="74">
        <v>207.9</v>
      </c>
      <c r="G92" s="75">
        <v>0.47292993630573249</v>
      </c>
    </row>
    <row r="93" spans="1:7" ht="31.5" x14ac:dyDescent="0.25">
      <c r="A93" s="70" t="s">
        <v>120</v>
      </c>
      <c r="B93" s="71" t="s">
        <v>166</v>
      </c>
      <c r="C93" s="72" t="s">
        <v>121</v>
      </c>
      <c r="D93" s="73">
        <v>0</v>
      </c>
      <c r="E93" s="74">
        <v>220.3</v>
      </c>
      <c r="F93" s="74">
        <v>89.4</v>
      </c>
      <c r="G93" s="75">
        <v>0.40581025873808446</v>
      </c>
    </row>
    <row r="94" spans="1:7" x14ac:dyDescent="0.25">
      <c r="A94" s="70" t="s">
        <v>144</v>
      </c>
      <c r="B94" s="71" t="s">
        <v>166</v>
      </c>
      <c r="C94" s="72" t="s">
        <v>121</v>
      </c>
      <c r="D94" s="73">
        <v>702</v>
      </c>
      <c r="E94" s="74">
        <v>220.3</v>
      </c>
      <c r="F94" s="74">
        <v>89.4</v>
      </c>
      <c r="G94" s="75">
        <v>0.40581025873808446</v>
      </c>
    </row>
    <row r="95" spans="1:7" x14ac:dyDescent="0.25">
      <c r="A95" s="70" t="s">
        <v>167</v>
      </c>
      <c r="B95" s="71" t="s">
        <v>166</v>
      </c>
      <c r="C95" s="72" t="s">
        <v>168</v>
      </c>
      <c r="D95" s="73">
        <v>0</v>
      </c>
      <c r="E95" s="74">
        <v>219.3</v>
      </c>
      <c r="F95" s="74">
        <v>118.5</v>
      </c>
      <c r="G95" s="75">
        <v>0.54035567715458277</v>
      </c>
    </row>
    <row r="96" spans="1:7" x14ac:dyDescent="0.25">
      <c r="A96" s="70" t="s">
        <v>144</v>
      </c>
      <c r="B96" s="71" t="s">
        <v>166</v>
      </c>
      <c r="C96" s="72" t="s">
        <v>168</v>
      </c>
      <c r="D96" s="73">
        <v>702</v>
      </c>
      <c r="E96" s="74">
        <v>219.3</v>
      </c>
      <c r="F96" s="74">
        <v>118.5</v>
      </c>
      <c r="G96" s="75">
        <v>0.54035567715458277</v>
      </c>
    </row>
    <row r="97" spans="1:7" ht="63" x14ac:dyDescent="0.25">
      <c r="A97" s="70" t="s">
        <v>169</v>
      </c>
      <c r="B97" s="71" t="s">
        <v>170</v>
      </c>
      <c r="C97" s="72" t="s">
        <v>114</v>
      </c>
      <c r="D97" s="73">
        <v>0</v>
      </c>
      <c r="E97" s="74">
        <v>28196.2</v>
      </c>
      <c r="F97" s="74">
        <v>11355.6</v>
      </c>
      <c r="G97" s="75">
        <v>0.40273512033536435</v>
      </c>
    </row>
    <row r="98" spans="1:7" ht="31.5" x14ac:dyDescent="0.25">
      <c r="A98" s="70" t="s">
        <v>120</v>
      </c>
      <c r="B98" s="71" t="s">
        <v>170</v>
      </c>
      <c r="C98" s="72" t="s">
        <v>121</v>
      </c>
      <c r="D98" s="73">
        <v>0</v>
      </c>
      <c r="E98" s="74">
        <v>28196.2</v>
      </c>
      <c r="F98" s="74">
        <v>11355.6</v>
      </c>
      <c r="G98" s="75">
        <v>0.40273512033536435</v>
      </c>
    </row>
    <row r="99" spans="1:7" x14ac:dyDescent="0.25">
      <c r="A99" s="70" t="s">
        <v>144</v>
      </c>
      <c r="B99" s="71" t="s">
        <v>170</v>
      </c>
      <c r="C99" s="72" t="s">
        <v>121</v>
      </c>
      <c r="D99" s="73">
        <v>702</v>
      </c>
      <c r="E99" s="74">
        <v>28196.2</v>
      </c>
      <c r="F99" s="74">
        <v>11355.6</v>
      </c>
      <c r="G99" s="75">
        <v>0.40273512033536435</v>
      </c>
    </row>
    <row r="100" spans="1:7" ht="31.5" x14ac:dyDescent="0.25">
      <c r="A100" s="70" t="s">
        <v>641</v>
      </c>
      <c r="B100" s="71" t="s">
        <v>642</v>
      </c>
      <c r="C100" s="72" t="s">
        <v>114</v>
      </c>
      <c r="D100" s="73">
        <v>0</v>
      </c>
      <c r="E100" s="74">
        <v>51798.6</v>
      </c>
      <c r="F100" s="74">
        <v>14980</v>
      </c>
      <c r="G100" s="75">
        <v>0.28919700532446824</v>
      </c>
    </row>
    <row r="101" spans="1:7" ht="31.5" x14ac:dyDescent="0.25">
      <c r="A101" s="70" t="s">
        <v>120</v>
      </c>
      <c r="B101" s="71" t="s">
        <v>642</v>
      </c>
      <c r="C101" s="72" t="s">
        <v>121</v>
      </c>
      <c r="D101" s="73">
        <v>0</v>
      </c>
      <c r="E101" s="74">
        <v>51798.6</v>
      </c>
      <c r="F101" s="74">
        <v>14980</v>
      </c>
      <c r="G101" s="75">
        <v>0.28919700532446824</v>
      </c>
    </row>
    <row r="102" spans="1:7" x14ac:dyDescent="0.25">
      <c r="A102" s="70" t="s">
        <v>144</v>
      </c>
      <c r="B102" s="71" t="s">
        <v>642</v>
      </c>
      <c r="C102" s="72" t="s">
        <v>121</v>
      </c>
      <c r="D102" s="73">
        <v>702</v>
      </c>
      <c r="E102" s="74">
        <v>51798.6</v>
      </c>
      <c r="F102" s="74">
        <v>14980</v>
      </c>
      <c r="G102" s="75">
        <v>0.28919700532446824</v>
      </c>
    </row>
    <row r="103" spans="1:7" ht="114.75" customHeight="1" x14ac:dyDescent="0.25">
      <c r="A103" s="70" t="s">
        <v>138</v>
      </c>
      <c r="B103" s="71" t="s">
        <v>172</v>
      </c>
      <c r="C103" s="72" t="s">
        <v>114</v>
      </c>
      <c r="D103" s="73">
        <v>0</v>
      </c>
      <c r="E103" s="74">
        <v>112.7</v>
      </c>
      <c r="F103" s="74">
        <v>0</v>
      </c>
      <c r="G103" s="75">
        <v>0</v>
      </c>
    </row>
    <row r="104" spans="1:7" ht="31.5" x14ac:dyDescent="0.25">
      <c r="A104" s="70" t="s">
        <v>120</v>
      </c>
      <c r="B104" s="71" t="s">
        <v>172</v>
      </c>
      <c r="C104" s="72" t="s">
        <v>121</v>
      </c>
      <c r="D104" s="73">
        <v>0</v>
      </c>
      <c r="E104" s="74">
        <v>112.7</v>
      </c>
      <c r="F104" s="74">
        <v>0</v>
      </c>
      <c r="G104" s="75">
        <v>0</v>
      </c>
    </row>
    <row r="105" spans="1:7" x14ac:dyDescent="0.25">
      <c r="A105" s="70" t="s">
        <v>144</v>
      </c>
      <c r="B105" s="71" t="s">
        <v>172</v>
      </c>
      <c r="C105" s="72" t="s">
        <v>121</v>
      </c>
      <c r="D105" s="73">
        <v>702</v>
      </c>
      <c r="E105" s="74">
        <v>112.7</v>
      </c>
      <c r="F105" s="74">
        <v>0</v>
      </c>
      <c r="G105" s="75">
        <v>0</v>
      </c>
    </row>
    <row r="106" spans="1:7" ht="31.5" x14ac:dyDescent="0.25">
      <c r="A106" s="70" t="s">
        <v>140</v>
      </c>
      <c r="B106" s="71" t="s">
        <v>173</v>
      </c>
      <c r="C106" s="72" t="s">
        <v>114</v>
      </c>
      <c r="D106" s="73">
        <v>0</v>
      </c>
      <c r="E106" s="74">
        <v>5592</v>
      </c>
      <c r="F106" s="74">
        <v>4304.7</v>
      </c>
      <c r="G106" s="75">
        <v>0.76979613733905572</v>
      </c>
    </row>
    <row r="107" spans="1:7" ht="31.5" x14ac:dyDescent="0.25">
      <c r="A107" s="70" t="s">
        <v>120</v>
      </c>
      <c r="B107" s="71" t="s">
        <v>173</v>
      </c>
      <c r="C107" s="72" t="s">
        <v>121</v>
      </c>
      <c r="D107" s="73">
        <v>0</v>
      </c>
      <c r="E107" s="74">
        <v>5592</v>
      </c>
      <c r="F107" s="74">
        <v>4304.7</v>
      </c>
      <c r="G107" s="75">
        <v>0.76979613733905572</v>
      </c>
    </row>
    <row r="108" spans="1:7" x14ac:dyDescent="0.25">
      <c r="A108" s="70" t="s">
        <v>144</v>
      </c>
      <c r="B108" s="71" t="s">
        <v>173</v>
      </c>
      <c r="C108" s="72" t="s">
        <v>121</v>
      </c>
      <c r="D108" s="73">
        <v>702</v>
      </c>
      <c r="E108" s="74">
        <v>5592</v>
      </c>
      <c r="F108" s="74">
        <v>4304.7</v>
      </c>
      <c r="G108" s="75">
        <v>0.76979613733905572</v>
      </c>
    </row>
    <row r="109" spans="1:7" ht="47.25" x14ac:dyDescent="0.25">
      <c r="A109" s="70" t="s">
        <v>174</v>
      </c>
      <c r="B109" s="71" t="s">
        <v>175</v>
      </c>
      <c r="C109" s="72" t="s">
        <v>114</v>
      </c>
      <c r="D109" s="73">
        <v>0</v>
      </c>
      <c r="E109" s="74">
        <v>5000</v>
      </c>
      <c r="F109" s="74">
        <v>5000</v>
      </c>
      <c r="G109" s="75">
        <v>1</v>
      </c>
    </row>
    <row r="110" spans="1:7" ht="31.5" x14ac:dyDescent="0.25">
      <c r="A110" s="70" t="s">
        <v>120</v>
      </c>
      <c r="B110" s="71" t="s">
        <v>175</v>
      </c>
      <c r="C110" s="72" t="s">
        <v>121</v>
      </c>
      <c r="D110" s="73">
        <v>0</v>
      </c>
      <c r="E110" s="74">
        <v>5000</v>
      </c>
      <c r="F110" s="74">
        <v>5000</v>
      </c>
      <c r="G110" s="75">
        <v>1</v>
      </c>
    </row>
    <row r="111" spans="1:7" x14ac:dyDescent="0.25">
      <c r="A111" s="70" t="s">
        <v>144</v>
      </c>
      <c r="B111" s="71" t="s">
        <v>175</v>
      </c>
      <c r="C111" s="72" t="s">
        <v>121</v>
      </c>
      <c r="D111" s="73">
        <v>702</v>
      </c>
      <c r="E111" s="74">
        <v>5000</v>
      </c>
      <c r="F111" s="74">
        <v>5000</v>
      </c>
      <c r="G111" s="75">
        <v>1</v>
      </c>
    </row>
    <row r="112" spans="1:7" ht="110.25" x14ac:dyDescent="0.25">
      <c r="A112" s="70" t="s">
        <v>643</v>
      </c>
      <c r="B112" s="71" t="s">
        <v>644</v>
      </c>
      <c r="C112" s="72" t="s">
        <v>114</v>
      </c>
      <c r="D112" s="73">
        <v>0</v>
      </c>
      <c r="E112" s="74">
        <v>3846.4</v>
      </c>
      <c r="F112" s="74">
        <v>1950.8</v>
      </c>
      <c r="G112" s="75">
        <v>0.50717554076539095</v>
      </c>
    </row>
    <row r="113" spans="1:7" ht="31.5" x14ac:dyDescent="0.25">
      <c r="A113" s="70" t="s">
        <v>120</v>
      </c>
      <c r="B113" s="71" t="s">
        <v>644</v>
      </c>
      <c r="C113" s="72" t="s">
        <v>121</v>
      </c>
      <c r="D113" s="73">
        <v>0</v>
      </c>
      <c r="E113" s="74">
        <v>3846.4</v>
      </c>
      <c r="F113" s="74">
        <v>1950.8</v>
      </c>
      <c r="G113" s="75">
        <v>0.50717554076539095</v>
      </c>
    </row>
    <row r="114" spans="1:7" x14ac:dyDescent="0.25">
      <c r="A114" s="70" t="s">
        <v>144</v>
      </c>
      <c r="B114" s="71" t="s">
        <v>644</v>
      </c>
      <c r="C114" s="72" t="s">
        <v>121</v>
      </c>
      <c r="D114" s="73">
        <v>702</v>
      </c>
      <c r="E114" s="74">
        <v>3846.4</v>
      </c>
      <c r="F114" s="74">
        <v>1950.8</v>
      </c>
      <c r="G114" s="75">
        <v>0.50717554076539095</v>
      </c>
    </row>
    <row r="115" spans="1:7" ht="63" x14ac:dyDescent="0.25">
      <c r="A115" s="70" t="s">
        <v>176</v>
      </c>
      <c r="B115" s="71" t="s">
        <v>177</v>
      </c>
      <c r="C115" s="72" t="s">
        <v>114</v>
      </c>
      <c r="D115" s="73">
        <v>0</v>
      </c>
      <c r="E115" s="74">
        <v>6970</v>
      </c>
      <c r="F115" s="74">
        <v>0</v>
      </c>
      <c r="G115" s="75">
        <v>0</v>
      </c>
    </row>
    <row r="116" spans="1:7" ht="31.5" x14ac:dyDescent="0.25">
      <c r="A116" s="70" t="s">
        <v>120</v>
      </c>
      <c r="B116" s="71" t="s">
        <v>177</v>
      </c>
      <c r="C116" s="72" t="s">
        <v>121</v>
      </c>
      <c r="D116" s="73">
        <v>0</v>
      </c>
      <c r="E116" s="74">
        <v>6970</v>
      </c>
      <c r="F116" s="74">
        <v>0</v>
      </c>
      <c r="G116" s="75">
        <v>0</v>
      </c>
    </row>
    <row r="117" spans="1:7" x14ac:dyDescent="0.25">
      <c r="A117" s="70" t="s">
        <v>144</v>
      </c>
      <c r="B117" s="71" t="s">
        <v>177</v>
      </c>
      <c r="C117" s="72" t="s">
        <v>121</v>
      </c>
      <c r="D117" s="73">
        <v>702</v>
      </c>
      <c r="E117" s="74">
        <v>6970</v>
      </c>
      <c r="F117" s="74">
        <v>0</v>
      </c>
      <c r="G117" s="75">
        <v>0</v>
      </c>
    </row>
    <row r="118" spans="1:7" ht="47.25" x14ac:dyDescent="0.25">
      <c r="A118" s="70" t="s">
        <v>178</v>
      </c>
      <c r="B118" s="71" t="s">
        <v>179</v>
      </c>
      <c r="C118" s="72" t="s">
        <v>114</v>
      </c>
      <c r="D118" s="73">
        <v>0</v>
      </c>
      <c r="E118" s="74">
        <v>3189.5</v>
      </c>
      <c r="F118" s="74">
        <v>1138.7</v>
      </c>
      <c r="G118" s="75">
        <v>0.35701520614516385</v>
      </c>
    </row>
    <row r="119" spans="1:7" ht="31.5" x14ac:dyDescent="0.25">
      <c r="A119" s="70" t="s">
        <v>120</v>
      </c>
      <c r="B119" s="71" t="s">
        <v>179</v>
      </c>
      <c r="C119" s="72" t="s">
        <v>121</v>
      </c>
      <c r="D119" s="73">
        <v>0</v>
      </c>
      <c r="E119" s="74">
        <v>3189.5</v>
      </c>
      <c r="F119" s="74">
        <v>1138.7</v>
      </c>
      <c r="G119" s="75">
        <v>0.35701520614516385</v>
      </c>
    </row>
    <row r="120" spans="1:7" x14ac:dyDescent="0.25">
      <c r="A120" s="70" t="s">
        <v>144</v>
      </c>
      <c r="B120" s="71" t="s">
        <v>179</v>
      </c>
      <c r="C120" s="72" t="s">
        <v>121</v>
      </c>
      <c r="D120" s="73">
        <v>702</v>
      </c>
      <c r="E120" s="74">
        <v>3189.5</v>
      </c>
      <c r="F120" s="74">
        <v>1138.7</v>
      </c>
      <c r="G120" s="75">
        <v>0.35701520614516385</v>
      </c>
    </row>
    <row r="121" spans="1:7" ht="63" x14ac:dyDescent="0.25">
      <c r="A121" s="70" t="s">
        <v>180</v>
      </c>
      <c r="B121" s="71" t="s">
        <v>181</v>
      </c>
      <c r="C121" s="72" t="s">
        <v>114</v>
      </c>
      <c r="D121" s="73">
        <v>0</v>
      </c>
      <c r="E121" s="74">
        <v>12827.7</v>
      </c>
      <c r="F121" s="74">
        <v>6767.2</v>
      </c>
      <c r="G121" s="75">
        <v>0.52754585779212171</v>
      </c>
    </row>
    <row r="122" spans="1:7" ht="31.5" x14ac:dyDescent="0.25">
      <c r="A122" s="70" t="s">
        <v>120</v>
      </c>
      <c r="B122" s="71" t="s">
        <v>181</v>
      </c>
      <c r="C122" s="72" t="s">
        <v>121</v>
      </c>
      <c r="D122" s="73">
        <v>0</v>
      </c>
      <c r="E122" s="74">
        <v>12271.8</v>
      </c>
      <c r="F122" s="74">
        <v>6414.1</v>
      </c>
      <c r="G122" s="75">
        <v>0.52266986098208912</v>
      </c>
    </row>
    <row r="123" spans="1:7" x14ac:dyDescent="0.25">
      <c r="A123" s="70" t="s">
        <v>144</v>
      </c>
      <c r="B123" s="71" t="s">
        <v>181</v>
      </c>
      <c r="C123" s="72" t="s">
        <v>121</v>
      </c>
      <c r="D123" s="73">
        <v>702</v>
      </c>
      <c r="E123" s="74">
        <v>12271.8</v>
      </c>
      <c r="F123" s="74">
        <v>6414.1</v>
      </c>
      <c r="G123" s="75">
        <v>0.52266986098208912</v>
      </c>
    </row>
    <row r="124" spans="1:7" x14ac:dyDescent="0.25">
      <c r="A124" s="70" t="s">
        <v>167</v>
      </c>
      <c r="B124" s="71" t="s">
        <v>181</v>
      </c>
      <c r="C124" s="72" t="s">
        <v>168</v>
      </c>
      <c r="D124" s="73">
        <v>0</v>
      </c>
      <c r="E124" s="74">
        <v>555.9</v>
      </c>
      <c r="F124" s="74">
        <v>353.1</v>
      </c>
      <c r="G124" s="75">
        <v>0.63518618456556941</v>
      </c>
    </row>
    <row r="125" spans="1:7" x14ac:dyDescent="0.25">
      <c r="A125" s="70" t="s">
        <v>144</v>
      </c>
      <c r="B125" s="71" t="s">
        <v>181</v>
      </c>
      <c r="C125" s="72" t="s">
        <v>168</v>
      </c>
      <c r="D125" s="73">
        <v>702</v>
      </c>
      <c r="E125" s="74">
        <v>555.9</v>
      </c>
      <c r="F125" s="74">
        <v>353.1</v>
      </c>
      <c r="G125" s="75">
        <v>0.63518618456556941</v>
      </c>
    </row>
    <row r="126" spans="1:7" ht="31.5" x14ac:dyDescent="0.25">
      <c r="A126" s="70" t="s">
        <v>182</v>
      </c>
      <c r="B126" s="71" t="s">
        <v>183</v>
      </c>
      <c r="C126" s="72" t="s">
        <v>114</v>
      </c>
      <c r="D126" s="73">
        <v>0</v>
      </c>
      <c r="E126" s="74">
        <v>55686.400000000001</v>
      </c>
      <c r="F126" s="74">
        <v>28626.1</v>
      </c>
      <c r="G126" s="75">
        <v>0.51405908803585787</v>
      </c>
    </row>
    <row r="127" spans="1:7" ht="31.5" x14ac:dyDescent="0.25">
      <c r="A127" s="70" t="s">
        <v>118</v>
      </c>
      <c r="B127" s="71" t="s">
        <v>184</v>
      </c>
      <c r="C127" s="72" t="s">
        <v>114</v>
      </c>
      <c r="D127" s="73">
        <v>0</v>
      </c>
      <c r="E127" s="74">
        <v>389.4</v>
      </c>
      <c r="F127" s="74">
        <v>27.5</v>
      </c>
      <c r="G127" s="75">
        <v>7.0621468926553674E-2</v>
      </c>
    </row>
    <row r="128" spans="1:7" ht="31.5" x14ac:dyDescent="0.25">
      <c r="A128" s="70" t="s">
        <v>120</v>
      </c>
      <c r="B128" s="71" t="s">
        <v>184</v>
      </c>
      <c r="C128" s="72" t="s">
        <v>121</v>
      </c>
      <c r="D128" s="73">
        <v>0</v>
      </c>
      <c r="E128" s="74">
        <v>389.4</v>
      </c>
      <c r="F128" s="74">
        <v>27.5</v>
      </c>
      <c r="G128" s="75">
        <v>7.0621468926553674E-2</v>
      </c>
    </row>
    <row r="129" spans="1:7" x14ac:dyDescent="0.25">
      <c r="A129" s="70" t="s">
        <v>185</v>
      </c>
      <c r="B129" s="71" t="s">
        <v>184</v>
      </c>
      <c r="C129" s="72" t="s">
        <v>121</v>
      </c>
      <c r="D129" s="73">
        <v>703</v>
      </c>
      <c r="E129" s="74">
        <v>389.4</v>
      </c>
      <c r="F129" s="74">
        <v>27.5</v>
      </c>
      <c r="G129" s="75">
        <v>7.0621468926553674E-2</v>
      </c>
    </row>
    <row r="130" spans="1:7" ht="21" customHeight="1" x14ac:dyDescent="0.25">
      <c r="A130" s="70" t="s">
        <v>125</v>
      </c>
      <c r="B130" s="71" t="s">
        <v>186</v>
      </c>
      <c r="C130" s="72" t="s">
        <v>114</v>
      </c>
      <c r="D130" s="73">
        <v>0</v>
      </c>
      <c r="E130" s="74">
        <v>12.2</v>
      </c>
      <c r="F130" s="74">
        <v>0</v>
      </c>
      <c r="G130" s="75">
        <v>0</v>
      </c>
    </row>
    <row r="131" spans="1:7" ht="31.5" x14ac:dyDescent="0.25">
      <c r="A131" s="70" t="s">
        <v>120</v>
      </c>
      <c r="B131" s="71" t="s">
        <v>186</v>
      </c>
      <c r="C131" s="72" t="s">
        <v>121</v>
      </c>
      <c r="D131" s="73">
        <v>0</v>
      </c>
      <c r="E131" s="74">
        <v>12.2</v>
      </c>
      <c r="F131" s="74">
        <v>0</v>
      </c>
      <c r="G131" s="75">
        <v>0</v>
      </c>
    </row>
    <row r="132" spans="1:7" x14ac:dyDescent="0.25">
      <c r="A132" s="70" t="s">
        <v>185</v>
      </c>
      <c r="B132" s="71" t="s">
        <v>186</v>
      </c>
      <c r="C132" s="72" t="s">
        <v>121</v>
      </c>
      <c r="D132" s="73">
        <v>703</v>
      </c>
      <c r="E132" s="74">
        <v>12.2</v>
      </c>
      <c r="F132" s="74">
        <v>0</v>
      </c>
      <c r="G132" s="75">
        <v>0</v>
      </c>
    </row>
    <row r="133" spans="1:7" ht="31.5" x14ac:dyDescent="0.25">
      <c r="A133" s="70" t="s">
        <v>127</v>
      </c>
      <c r="B133" s="71" t="s">
        <v>187</v>
      </c>
      <c r="C133" s="72" t="s">
        <v>114</v>
      </c>
      <c r="D133" s="73">
        <v>0</v>
      </c>
      <c r="E133" s="74">
        <v>6.8</v>
      </c>
      <c r="F133" s="74">
        <v>0</v>
      </c>
      <c r="G133" s="75">
        <v>0</v>
      </c>
    </row>
    <row r="134" spans="1:7" ht="31.5" x14ac:dyDescent="0.25">
      <c r="A134" s="70" t="s">
        <v>120</v>
      </c>
      <c r="B134" s="71" t="s">
        <v>187</v>
      </c>
      <c r="C134" s="72" t="s">
        <v>121</v>
      </c>
      <c r="D134" s="73">
        <v>0</v>
      </c>
      <c r="E134" s="74">
        <v>6.8</v>
      </c>
      <c r="F134" s="74">
        <v>0</v>
      </c>
      <c r="G134" s="75">
        <v>0</v>
      </c>
    </row>
    <row r="135" spans="1:7" ht="31.5" x14ac:dyDescent="0.25">
      <c r="A135" s="70" t="s">
        <v>129</v>
      </c>
      <c r="B135" s="71" t="s">
        <v>187</v>
      </c>
      <c r="C135" s="72" t="s">
        <v>121</v>
      </c>
      <c r="D135" s="73">
        <v>705</v>
      </c>
      <c r="E135" s="74">
        <v>6.8</v>
      </c>
      <c r="F135" s="74">
        <v>0</v>
      </c>
      <c r="G135" s="75">
        <v>0</v>
      </c>
    </row>
    <row r="136" spans="1:7" x14ac:dyDescent="0.25">
      <c r="A136" s="70" t="s">
        <v>130</v>
      </c>
      <c r="B136" s="71" t="s">
        <v>188</v>
      </c>
      <c r="C136" s="72" t="s">
        <v>114</v>
      </c>
      <c r="D136" s="73">
        <v>0</v>
      </c>
      <c r="E136" s="74">
        <v>3533.7</v>
      </c>
      <c r="F136" s="74">
        <v>2113.6999999999998</v>
      </c>
      <c r="G136" s="75">
        <v>0.59815490845289643</v>
      </c>
    </row>
    <row r="137" spans="1:7" ht="31.5" x14ac:dyDescent="0.25">
      <c r="A137" s="70" t="s">
        <v>120</v>
      </c>
      <c r="B137" s="71" t="s">
        <v>188</v>
      </c>
      <c r="C137" s="72" t="s">
        <v>121</v>
      </c>
      <c r="D137" s="73">
        <v>0</v>
      </c>
      <c r="E137" s="74">
        <v>3187.3</v>
      </c>
      <c r="F137" s="74">
        <v>2081.1999999999998</v>
      </c>
      <c r="G137" s="75">
        <v>0.65296646064066755</v>
      </c>
    </row>
    <row r="138" spans="1:7" x14ac:dyDescent="0.25">
      <c r="A138" s="70" t="s">
        <v>185</v>
      </c>
      <c r="B138" s="71" t="s">
        <v>188</v>
      </c>
      <c r="C138" s="72" t="s">
        <v>121</v>
      </c>
      <c r="D138" s="73">
        <v>703</v>
      </c>
      <c r="E138" s="74">
        <v>3187.3</v>
      </c>
      <c r="F138" s="74">
        <v>2081.1999999999998</v>
      </c>
      <c r="G138" s="75">
        <v>0.65296646064066755</v>
      </c>
    </row>
    <row r="139" spans="1:7" x14ac:dyDescent="0.25">
      <c r="A139" s="70" t="s">
        <v>132</v>
      </c>
      <c r="B139" s="71" t="s">
        <v>188</v>
      </c>
      <c r="C139" s="72" t="s">
        <v>133</v>
      </c>
      <c r="D139" s="73">
        <v>0</v>
      </c>
      <c r="E139" s="74">
        <v>346.4</v>
      </c>
      <c r="F139" s="74">
        <v>32.5</v>
      </c>
      <c r="G139" s="75">
        <v>9.382217090069285E-2</v>
      </c>
    </row>
    <row r="140" spans="1:7" x14ac:dyDescent="0.25">
      <c r="A140" s="70" t="s">
        <v>185</v>
      </c>
      <c r="B140" s="71" t="s">
        <v>188</v>
      </c>
      <c r="C140" s="72" t="s">
        <v>133</v>
      </c>
      <c r="D140" s="73">
        <v>703</v>
      </c>
      <c r="E140" s="74">
        <v>346.4</v>
      </c>
      <c r="F140" s="74">
        <v>32.5</v>
      </c>
      <c r="G140" s="75">
        <v>9.382217090069285E-2</v>
      </c>
    </row>
    <row r="141" spans="1:7" ht="31.5" x14ac:dyDescent="0.25">
      <c r="A141" s="70" t="s">
        <v>140</v>
      </c>
      <c r="B141" s="71" t="s">
        <v>190</v>
      </c>
      <c r="C141" s="72" t="s">
        <v>114</v>
      </c>
      <c r="D141" s="73">
        <v>0</v>
      </c>
      <c r="E141" s="74">
        <v>182.2</v>
      </c>
      <c r="F141" s="74">
        <v>69.599999999999994</v>
      </c>
      <c r="G141" s="75">
        <v>0.38199780461031835</v>
      </c>
    </row>
    <row r="142" spans="1:7" ht="31.5" x14ac:dyDescent="0.25">
      <c r="A142" s="70" t="s">
        <v>120</v>
      </c>
      <c r="B142" s="71" t="s">
        <v>190</v>
      </c>
      <c r="C142" s="72" t="s">
        <v>121</v>
      </c>
      <c r="D142" s="73">
        <v>0</v>
      </c>
      <c r="E142" s="74">
        <v>182.2</v>
      </c>
      <c r="F142" s="74">
        <v>69.599999999999994</v>
      </c>
      <c r="G142" s="75">
        <v>0.38199780461031835</v>
      </c>
    </row>
    <row r="143" spans="1:7" x14ac:dyDescent="0.25">
      <c r="A143" s="70" t="s">
        <v>185</v>
      </c>
      <c r="B143" s="71" t="s">
        <v>190</v>
      </c>
      <c r="C143" s="72" t="s">
        <v>121</v>
      </c>
      <c r="D143" s="73">
        <v>703</v>
      </c>
      <c r="E143" s="74">
        <v>182.2</v>
      </c>
      <c r="F143" s="74">
        <v>69.599999999999994</v>
      </c>
      <c r="G143" s="75">
        <v>0.38199780461031835</v>
      </c>
    </row>
    <row r="144" spans="1:7" ht="161.25" customHeight="1" x14ac:dyDescent="0.25">
      <c r="A144" s="70" t="s">
        <v>189</v>
      </c>
      <c r="B144" s="71" t="s">
        <v>645</v>
      </c>
      <c r="C144" s="72" t="s">
        <v>114</v>
      </c>
      <c r="D144" s="73">
        <v>0</v>
      </c>
      <c r="E144" s="74">
        <v>51562.1</v>
      </c>
      <c r="F144" s="74">
        <v>26415.3</v>
      </c>
      <c r="G144" s="75">
        <v>0.51230070148422968</v>
      </c>
    </row>
    <row r="145" spans="1:7" ht="78.75" x14ac:dyDescent="0.25">
      <c r="A145" s="70" t="s">
        <v>136</v>
      </c>
      <c r="B145" s="71" t="s">
        <v>645</v>
      </c>
      <c r="C145" s="72" t="s">
        <v>137</v>
      </c>
      <c r="D145" s="73">
        <v>0</v>
      </c>
      <c r="E145" s="74">
        <v>51562.1</v>
      </c>
      <c r="F145" s="74">
        <v>26415.3</v>
      </c>
      <c r="G145" s="75">
        <v>0.51230070148422968</v>
      </c>
    </row>
    <row r="146" spans="1:7" x14ac:dyDescent="0.25">
      <c r="A146" s="70" t="s">
        <v>185</v>
      </c>
      <c r="B146" s="71" t="s">
        <v>645</v>
      </c>
      <c r="C146" s="72" t="s">
        <v>137</v>
      </c>
      <c r="D146" s="73">
        <v>703</v>
      </c>
      <c r="E146" s="74">
        <v>51562.1</v>
      </c>
      <c r="F146" s="74">
        <v>26415.3</v>
      </c>
      <c r="G146" s="75">
        <v>0.51230070148422968</v>
      </c>
    </row>
    <row r="147" spans="1:7" x14ac:dyDescent="0.25">
      <c r="A147" s="70" t="s">
        <v>646</v>
      </c>
      <c r="B147" s="71" t="s">
        <v>647</v>
      </c>
      <c r="C147" s="72" t="s">
        <v>114</v>
      </c>
      <c r="D147" s="73">
        <v>0</v>
      </c>
      <c r="E147" s="74">
        <v>6745.1</v>
      </c>
      <c r="F147" s="74">
        <v>4599.7</v>
      </c>
      <c r="G147" s="75">
        <v>0.68193206920579374</v>
      </c>
    </row>
    <row r="148" spans="1:7" ht="47.25" x14ac:dyDescent="0.25">
      <c r="A148" s="70" t="s">
        <v>648</v>
      </c>
      <c r="B148" s="71" t="s">
        <v>649</v>
      </c>
      <c r="C148" s="72" t="s">
        <v>114</v>
      </c>
      <c r="D148" s="73">
        <v>0</v>
      </c>
      <c r="E148" s="74">
        <v>6745.1</v>
      </c>
      <c r="F148" s="74">
        <v>4599.7</v>
      </c>
      <c r="G148" s="75">
        <v>0.68193206920579374</v>
      </c>
    </row>
    <row r="149" spans="1:7" ht="31.5" x14ac:dyDescent="0.25">
      <c r="A149" s="70" t="s">
        <v>120</v>
      </c>
      <c r="B149" s="71" t="s">
        <v>649</v>
      </c>
      <c r="C149" s="72" t="s">
        <v>121</v>
      </c>
      <c r="D149" s="73">
        <v>0</v>
      </c>
      <c r="E149" s="74">
        <v>6745.1</v>
      </c>
      <c r="F149" s="74">
        <v>4599.7</v>
      </c>
      <c r="G149" s="75">
        <v>0.68193206920579374</v>
      </c>
    </row>
    <row r="150" spans="1:7" x14ac:dyDescent="0.25">
      <c r="A150" s="70" t="s">
        <v>144</v>
      </c>
      <c r="B150" s="71" t="s">
        <v>649</v>
      </c>
      <c r="C150" s="72" t="s">
        <v>121</v>
      </c>
      <c r="D150" s="73">
        <v>702</v>
      </c>
      <c r="E150" s="74">
        <v>6745.1</v>
      </c>
      <c r="F150" s="74">
        <v>4599.7</v>
      </c>
      <c r="G150" s="75">
        <v>0.68193206920579374</v>
      </c>
    </row>
    <row r="151" spans="1:7" ht="38.25" customHeight="1" x14ac:dyDescent="0.25">
      <c r="A151" s="70" t="s">
        <v>650</v>
      </c>
      <c r="B151" s="71" t="s">
        <v>191</v>
      </c>
      <c r="C151" s="72" t="s">
        <v>114</v>
      </c>
      <c r="D151" s="73">
        <v>0</v>
      </c>
      <c r="E151" s="74">
        <v>21217.5</v>
      </c>
      <c r="F151" s="74">
        <v>9012.2000000000007</v>
      </c>
      <c r="G151" s="75">
        <v>0.42475315187934493</v>
      </c>
    </row>
    <row r="152" spans="1:7" ht="31.5" x14ac:dyDescent="0.25">
      <c r="A152" s="70" t="s">
        <v>192</v>
      </c>
      <c r="B152" s="71" t="s">
        <v>193</v>
      </c>
      <c r="C152" s="72" t="s">
        <v>114</v>
      </c>
      <c r="D152" s="73">
        <v>0</v>
      </c>
      <c r="E152" s="74">
        <v>17150.099999999999</v>
      </c>
      <c r="F152" s="74">
        <v>7778.7</v>
      </c>
      <c r="G152" s="75">
        <v>0.45356586842059232</v>
      </c>
    </row>
    <row r="153" spans="1:7" ht="31.5" x14ac:dyDescent="0.25">
      <c r="A153" s="70" t="s">
        <v>127</v>
      </c>
      <c r="B153" s="71" t="s">
        <v>651</v>
      </c>
      <c r="C153" s="72" t="s">
        <v>114</v>
      </c>
      <c r="D153" s="73">
        <v>0</v>
      </c>
      <c r="E153" s="74">
        <v>12</v>
      </c>
      <c r="F153" s="74">
        <v>0</v>
      </c>
      <c r="G153" s="75">
        <v>0</v>
      </c>
    </row>
    <row r="154" spans="1:7" ht="31.5" x14ac:dyDescent="0.25">
      <c r="A154" s="70" t="s">
        <v>120</v>
      </c>
      <c r="B154" s="71" t="s">
        <v>651</v>
      </c>
      <c r="C154" s="72" t="s">
        <v>121</v>
      </c>
      <c r="D154" s="73">
        <v>0</v>
      </c>
      <c r="E154" s="74">
        <v>12</v>
      </c>
      <c r="F154" s="74">
        <v>0</v>
      </c>
      <c r="G154" s="75">
        <v>0</v>
      </c>
    </row>
    <row r="155" spans="1:7" ht="31.5" x14ac:dyDescent="0.25">
      <c r="A155" s="70" t="s">
        <v>129</v>
      </c>
      <c r="B155" s="71" t="s">
        <v>651</v>
      </c>
      <c r="C155" s="72" t="s">
        <v>121</v>
      </c>
      <c r="D155" s="73">
        <v>705</v>
      </c>
      <c r="E155" s="74">
        <v>12</v>
      </c>
      <c r="F155" s="74">
        <v>0</v>
      </c>
      <c r="G155" s="75">
        <v>0</v>
      </c>
    </row>
    <row r="156" spans="1:7" ht="31.5" x14ac:dyDescent="0.25">
      <c r="A156" s="70" t="s">
        <v>194</v>
      </c>
      <c r="B156" s="71" t="s">
        <v>195</v>
      </c>
      <c r="C156" s="72" t="s">
        <v>114</v>
      </c>
      <c r="D156" s="73">
        <v>0</v>
      </c>
      <c r="E156" s="74">
        <v>565.70000000000005</v>
      </c>
      <c r="F156" s="74">
        <v>251.9</v>
      </c>
      <c r="G156" s="75">
        <v>0.44528902245006186</v>
      </c>
    </row>
    <row r="157" spans="1:7" ht="31.5" x14ac:dyDescent="0.25">
      <c r="A157" s="70" t="s">
        <v>120</v>
      </c>
      <c r="B157" s="71" t="s">
        <v>195</v>
      </c>
      <c r="C157" s="72" t="s">
        <v>121</v>
      </c>
      <c r="D157" s="73">
        <v>0</v>
      </c>
      <c r="E157" s="74">
        <v>563.1</v>
      </c>
      <c r="F157" s="74">
        <v>250.6</v>
      </c>
      <c r="G157" s="75">
        <v>0.44503640561179186</v>
      </c>
    </row>
    <row r="158" spans="1:7" x14ac:dyDescent="0.25">
      <c r="A158" s="70" t="s">
        <v>196</v>
      </c>
      <c r="B158" s="71" t="s">
        <v>195</v>
      </c>
      <c r="C158" s="72" t="s">
        <v>121</v>
      </c>
      <c r="D158" s="73">
        <v>709</v>
      </c>
      <c r="E158" s="74">
        <v>563.1</v>
      </c>
      <c r="F158" s="74">
        <v>250.6</v>
      </c>
      <c r="G158" s="75">
        <v>0.44503640561179186</v>
      </c>
    </row>
    <row r="159" spans="1:7" x14ac:dyDescent="0.25">
      <c r="A159" s="70" t="s">
        <v>132</v>
      </c>
      <c r="B159" s="71" t="s">
        <v>195</v>
      </c>
      <c r="C159" s="72" t="s">
        <v>133</v>
      </c>
      <c r="D159" s="73">
        <v>0</v>
      </c>
      <c r="E159" s="74">
        <v>2.6</v>
      </c>
      <c r="F159" s="74">
        <v>1.3</v>
      </c>
      <c r="G159" s="75">
        <v>0.5</v>
      </c>
    </row>
    <row r="160" spans="1:7" x14ac:dyDescent="0.25">
      <c r="A160" s="70" t="s">
        <v>196</v>
      </c>
      <c r="B160" s="71" t="s">
        <v>195</v>
      </c>
      <c r="C160" s="72" t="s">
        <v>133</v>
      </c>
      <c r="D160" s="73">
        <v>709</v>
      </c>
      <c r="E160" s="74">
        <v>2.6</v>
      </c>
      <c r="F160" s="74">
        <v>1.3</v>
      </c>
      <c r="G160" s="75">
        <v>0.5</v>
      </c>
    </row>
    <row r="161" spans="1:7" x14ac:dyDescent="0.25">
      <c r="A161" s="70" t="s">
        <v>130</v>
      </c>
      <c r="B161" s="71" t="s">
        <v>197</v>
      </c>
      <c r="C161" s="72" t="s">
        <v>114</v>
      </c>
      <c r="D161" s="73">
        <v>0</v>
      </c>
      <c r="E161" s="74">
        <v>149.5</v>
      </c>
      <c r="F161" s="74">
        <v>24</v>
      </c>
      <c r="G161" s="75">
        <v>0.16053511705685619</v>
      </c>
    </row>
    <row r="162" spans="1:7" ht="31.5" x14ac:dyDescent="0.25">
      <c r="A162" s="70" t="s">
        <v>120</v>
      </c>
      <c r="B162" s="71" t="s">
        <v>197</v>
      </c>
      <c r="C162" s="72" t="s">
        <v>121</v>
      </c>
      <c r="D162" s="73">
        <v>0</v>
      </c>
      <c r="E162" s="74">
        <v>149.5</v>
      </c>
      <c r="F162" s="74">
        <v>24</v>
      </c>
      <c r="G162" s="75">
        <v>0.16053511705685619</v>
      </c>
    </row>
    <row r="163" spans="1:7" x14ac:dyDescent="0.25">
      <c r="A163" s="70" t="s">
        <v>196</v>
      </c>
      <c r="B163" s="71" t="s">
        <v>197</v>
      </c>
      <c r="C163" s="72" t="s">
        <v>121</v>
      </c>
      <c r="D163" s="73">
        <v>709</v>
      </c>
      <c r="E163" s="74">
        <v>149.5</v>
      </c>
      <c r="F163" s="74">
        <v>24</v>
      </c>
      <c r="G163" s="75">
        <v>0.16053511705685619</v>
      </c>
    </row>
    <row r="164" spans="1:7" ht="158.25" customHeight="1" x14ac:dyDescent="0.25">
      <c r="A164" s="70" t="s">
        <v>189</v>
      </c>
      <c r="B164" s="71" t="s">
        <v>652</v>
      </c>
      <c r="C164" s="72" t="s">
        <v>114</v>
      </c>
      <c r="D164" s="73">
        <v>0</v>
      </c>
      <c r="E164" s="74">
        <v>16422.900000000001</v>
      </c>
      <c r="F164" s="74">
        <v>7502.8</v>
      </c>
      <c r="G164" s="75">
        <v>0.45684988643905761</v>
      </c>
    </row>
    <row r="165" spans="1:7" ht="78.75" x14ac:dyDescent="0.25">
      <c r="A165" s="70" t="s">
        <v>136</v>
      </c>
      <c r="B165" s="71" t="s">
        <v>652</v>
      </c>
      <c r="C165" s="72" t="s">
        <v>137</v>
      </c>
      <c r="D165" s="73">
        <v>0</v>
      </c>
      <c r="E165" s="74">
        <v>16422.900000000001</v>
      </c>
      <c r="F165" s="74">
        <v>7502.8</v>
      </c>
      <c r="G165" s="75">
        <v>0.45684988643905761</v>
      </c>
    </row>
    <row r="166" spans="1:7" x14ac:dyDescent="0.25">
      <c r="A166" s="70" t="s">
        <v>196</v>
      </c>
      <c r="B166" s="71" t="s">
        <v>652</v>
      </c>
      <c r="C166" s="72" t="s">
        <v>137</v>
      </c>
      <c r="D166" s="73">
        <v>709</v>
      </c>
      <c r="E166" s="74">
        <v>16422.900000000001</v>
      </c>
      <c r="F166" s="74">
        <v>7502.8</v>
      </c>
      <c r="G166" s="75">
        <v>0.45684988643905761</v>
      </c>
    </row>
    <row r="167" spans="1:7" ht="31.5" x14ac:dyDescent="0.25">
      <c r="A167" s="70" t="s">
        <v>198</v>
      </c>
      <c r="B167" s="71" t="s">
        <v>199</v>
      </c>
      <c r="C167" s="72" t="s">
        <v>114</v>
      </c>
      <c r="D167" s="73">
        <v>0</v>
      </c>
      <c r="E167" s="74">
        <v>10</v>
      </c>
      <c r="F167" s="74">
        <v>0</v>
      </c>
      <c r="G167" s="75">
        <v>0</v>
      </c>
    </row>
    <row r="168" spans="1:7" ht="63" x14ac:dyDescent="0.25">
      <c r="A168" s="70" t="s">
        <v>200</v>
      </c>
      <c r="B168" s="71" t="s">
        <v>201</v>
      </c>
      <c r="C168" s="72" t="s">
        <v>114</v>
      </c>
      <c r="D168" s="73">
        <v>0</v>
      </c>
      <c r="E168" s="74">
        <v>10</v>
      </c>
      <c r="F168" s="74">
        <v>0</v>
      </c>
      <c r="G168" s="75">
        <v>0</v>
      </c>
    </row>
    <row r="169" spans="1:7" ht="31.5" x14ac:dyDescent="0.25">
      <c r="A169" s="70" t="s">
        <v>120</v>
      </c>
      <c r="B169" s="71" t="s">
        <v>201</v>
      </c>
      <c r="C169" s="72" t="s">
        <v>121</v>
      </c>
      <c r="D169" s="73">
        <v>0</v>
      </c>
      <c r="E169" s="74">
        <v>10</v>
      </c>
      <c r="F169" s="74">
        <v>0</v>
      </c>
      <c r="G169" s="75">
        <v>0</v>
      </c>
    </row>
    <row r="170" spans="1:7" x14ac:dyDescent="0.25">
      <c r="A170" s="70" t="s">
        <v>196</v>
      </c>
      <c r="B170" s="71" t="s">
        <v>201</v>
      </c>
      <c r="C170" s="72" t="s">
        <v>121</v>
      </c>
      <c r="D170" s="73">
        <v>709</v>
      </c>
      <c r="E170" s="74">
        <v>10</v>
      </c>
      <c r="F170" s="74">
        <v>0</v>
      </c>
      <c r="G170" s="75">
        <v>0</v>
      </c>
    </row>
    <row r="171" spans="1:7" ht="47.25" x14ac:dyDescent="0.25">
      <c r="A171" s="70" t="s">
        <v>202</v>
      </c>
      <c r="B171" s="71" t="s">
        <v>203</v>
      </c>
      <c r="C171" s="72" t="s">
        <v>114</v>
      </c>
      <c r="D171" s="73">
        <v>0</v>
      </c>
      <c r="E171" s="74">
        <v>1219</v>
      </c>
      <c r="F171" s="74">
        <v>826.6</v>
      </c>
      <c r="G171" s="75">
        <v>0.67809680065627564</v>
      </c>
    </row>
    <row r="172" spans="1:7" ht="63" x14ac:dyDescent="0.25">
      <c r="A172" s="70" t="s">
        <v>204</v>
      </c>
      <c r="B172" s="71" t="s">
        <v>205</v>
      </c>
      <c r="C172" s="72" t="s">
        <v>114</v>
      </c>
      <c r="D172" s="73">
        <v>0</v>
      </c>
      <c r="E172" s="74">
        <v>1219</v>
      </c>
      <c r="F172" s="74">
        <v>826.6</v>
      </c>
      <c r="G172" s="75">
        <v>0.67809680065627564</v>
      </c>
    </row>
    <row r="173" spans="1:7" ht="31.5" x14ac:dyDescent="0.25">
      <c r="A173" s="70" t="s">
        <v>120</v>
      </c>
      <c r="B173" s="71" t="s">
        <v>205</v>
      </c>
      <c r="C173" s="72" t="s">
        <v>121</v>
      </c>
      <c r="D173" s="73">
        <v>0</v>
      </c>
      <c r="E173" s="74">
        <v>1180</v>
      </c>
      <c r="F173" s="74">
        <v>814.1</v>
      </c>
      <c r="G173" s="75">
        <v>0.68991525423728817</v>
      </c>
    </row>
    <row r="174" spans="1:7" x14ac:dyDescent="0.25">
      <c r="A174" s="70" t="s">
        <v>196</v>
      </c>
      <c r="B174" s="71" t="s">
        <v>205</v>
      </c>
      <c r="C174" s="72" t="s">
        <v>121</v>
      </c>
      <c r="D174" s="73">
        <v>709</v>
      </c>
      <c r="E174" s="74">
        <v>1180</v>
      </c>
      <c r="F174" s="74">
        <v>814.1</v>
      </c>
      <c r="G174" s="75">
        <v>0.68991525423728817</v>
      </c>
    </row>
    <row r="175" spans="1:7" x14ac:dyDescent="0.25">
      <c r="A175" s="70" t="s">
        <v>167</v>
      </c>
      <c r="B175" s="71" t="s">
        <v>205</v>
      </c>
      <c r="C175" s="72" t="s">
        <v>168</v>
      </c>
      <c r="D175" s="73">
        <v>0</v>
      </c>
      <c r="E175" s="74">
        <v>39</v>
      </c>
      <c r="F175" s="74">
        <v>12.5</v>
      </c>
      <c r="G175" s="75">
        <v>0.32051282051282054</v>
      </c>
    </row>
    <row r="176" spans="1:7" x14ac:dyDescent="0.25">
      <c r="A176" s="70" t="s">
        <v>144</v>
      </c>
      <c r="B176" s="71" t="s">
        <v>205</v>
      </c>
      <c r="C176" s="72" t="s">
        <v>168</v>
      </c>
      <c r="D176" s="73">
        <v>702</v>
      </c>
      <c r="E176" s="74">
        <v>9</v>
      </c>
      <c r="F176" s="74">
        <v>3.5</v>
      </c>
      <c r="G176" s="75">
        <v>0.3888888888888889</v>
      </c>
    </row>
    <row r="177" spans="1:7" x14ac:dyDescent="0.25">
      <c r="A177" s="70" t="s">
        <v>196</v>
      </c>
      <c r="B177" s="71" t="s">
        <v>205</v>
      </c>
      <c r="C177" s="72" t="s">
        <v>168</v>
      </c>
      <c r="D177" s="73">
        <v>709</v>
      </c>
      <c r="E177" s="74">
        <v>30</v>
      </c>
      <c r="F177" s="74">
        <v>9</v>
      </c>
      <c r="G177" s="75">
        <v>0.3</v>
      </c>
    </row>
    <row r="178" spans="1:7" ht="31.5" x14ac:dyDescent="0.25">
      <c r="A178" s="70" t="s">
        <v>206</v>
      </c>
      <c r="B178" s="71" t="s">
        <v>207</v>
      </c>
      <c r="C178" s="72" t="s">
        <v>114</v>
      </c>
      <c r="D178" s="73">
        <v>0</v>
      </c>
      <c r="E178" s="74">
        <v>2838.4</v>
      </c>
      <c r="F178" s="74">
        <v>407</v>
      </c>
      <c r="G178" s="75">
        <v>0.14339064261555806</v>
      </c>
    </row>
    <row r="179" spans="1:7" ht="20.25" customHeight="1" x14ac:dyDescent="0.25">
      <c r="A179" s="70" t="s">
        <v>125</v>
      </c>
      <c r="B179" s="71" t="s">
        <v>208</v>
      </c>
      <c r="C179" s="72" t="s">
        <v>114</v>
      </c>
      <c r="D179" s="73">
        <v>0</v>
      </c>
      <c r="E179" s="74">
        <v>408.4</v>
      </c>
      <c r="F179" s="74">
        <v>358.4</v>
      </c>
      <c r="G179" s="75">
        <v>0.87757100881488737</v>
      </c>
    </row>
    <row r="180" spans="1:7" ht="31.5" x14ac:dyDescent="0.25">
      <c r="A180" s="70" t="s">
        <v>120</v>
      </c>
      <c r="B180" s="71" t="s">
        <v>208</v>
      </c>
      <c r="C180" s="72" t="s">
        <v>121</v>
      </c>
      <c r="D180" s="73">
        <v>0</v>
      </c>
      <c r="E180" s="74">
        <v>408.4</v>
      </c>
      <c r="F180" s="74">
        <v>358.4</v>
      </c>
      <c r="G180" s="75">
        <v>0.87757100881488737</v>
      </c>
    </row>
    <row r="181" spans="1:7" x14ac:dyDescent="0.25">
      <c r="A181" s="70" t="s">
        <v>209</v>
      </c>
      <c r="B181" s="71" t="s">
        <v>208</v>
      </c>
      <c r="C181" s="72" t="s">
        <v>121</v>
      </c>
      <c r="D181" s="73">
        <v>707</v>
      </c>
      <c r="E181" s="74">
        <v>408.4</v>
      </c>
      <c r="F181" s="74">
        <v>358.4</v>
      </c>
      <c r="G181" s="75">
        <v>0.87757100881488737</v>
      </c>
    </row>
    <row r="182" spans="1:7" ht="78.75" x14ac:dyDescent="0.25">
      <c r="A182" s="70" t="s">
        <v>210</v>
      </c>
      <c r="B182" s="71" t="s">
        <v>211</v>
      </c>
      <c r="C182" s="72" t="s">
        <v>114</v>
      </c>
      <c r="D182" s="73">
        <v>0</v>
      </c>
      <c r="E182" s="74">
        <v>2430</v>
      </c>
      <c r="F182" s="74">
        <v>48.6</v>
      </c>
      <c r="G182" s="75">
        <v>0.02</v>
      </c>
    </row>
    <row r="183" spans="1:7" ht="31.5" x14ac:dyDescent="0.25">
      <c r="A183" s="70" t="s">
        <v>120</v>
      </c>
      <c r="B183" s="71" t="s">
        <v>211</v>
      </c>
      <c r="C183" s="72" t="s">
        <v>121</v>
      </c>
      <c r="D183" s="73">
        <v>0</v>
      </c>
      <c r="E183" s="74">
        <v>2430</v>
      </c>
      <c r="F183" s="74">
        <v>48.6</v>
      </c>
      <c r="G183" s="75">
        <v>0.02</v>
      </c>
    </row>
    <row r="184" spans="1:7" x14ac:dyDescent="0.25">
      <c r="A184" s="70" t="s">
        <v>209</v>
      </c>
      <c r="B184" s="71" t="s">
        <v>211</v>
      </c>
      <c r="C184" s="72" t="s">
        <v>121</v>
      </c>
      <c r="D184" s="73">
        <v>707</v>
      </c>
      <c r="E184" s="74">
        <v>2430</v>
      </c>
      <c r="F184" s="74">
        <v>48.6</v>
      </c>
      <c r="G184" s="75">
        <v>0.02</v>
      </c>
    </row>
    <row r="185" spans="1:7" s="69" customFormat="1" ht="47.25" x14ac:dyDescent="0.25">
      <c r="A185" s="63" t="s">
        <v>653</v>
      </c>
      <c r="B185" s="64" t="s">
        <v>212</v>
      </c>
      <c r="C185" s="65" t="s">
        <v>114</v>
      </c>
      <c r="D185" s="66">
        <v>0</v>
      </c>
      <c r="E185" s="67">
        <v>58934.400000000001</v>
      </c>
      <c r="F185" s="67">
        <v>28730.9</v>
      </c>
      <c r="G185" s="68">
        <v>0.48750644784709779</v>
      </c>
    </row>
    <row r="186" spans="1:7" ht="47.25" x14ac:dyDescent="0.25">
      <c r="A186" s="70" t="s">
        <v>654</v>
      </c>
      <c r="B186" s="71" t="s">
        <v>213</v>
      </c>
      <c r="C186" s="72" t="s">
        <v>114</v>
      </c>
      <c r="D186" s="73">
        <v>0</v>
      </c>
      <c r="E186" s="74">
        <v>56849.599999999999</v>
      </c>
      <c r="F186" s="74">
        <v>27880.6</v>
      </c>
      <c r="G186" s="75">
        <v>0.49042737327967129</v>
      </c>
    </row>
    <row r="187" spans="1:7" x14ac:dyDescent="0.25">
      <c r="A187" s="70" t="s">
        <v>214</v>
      </c>
      <c r="B187" s="71" t="s">
        <v>215</v>
      </c>
      <c r="C187" s="72" t="s">
        <v>114</v>
      </c>
      <c r="D187" s="73">
        <v>0</v>
      </c>
      <c r="E187" s="74">
        <v>3426</v>
      </c>
      <c r="F187" s="74">
        <v>1646.6</v>
      </c>
      <c r="G187" s="75">
        <v>0.48061879743140684</v>
      </c>
    </row>
    <row r="188" spans="1:7" ht="31.5" x14ac:dyDescent="0.25">
      <c r="A188" s="70" t="s">
        <v>127</v>
      </c>
      <c r="B188" s="71" t="s">
        <v>216</v>
      </c>
      <c r="C188" s="72" t="s">
        <v>114</v>
      </c>
      <c r="D188" s="73">
        <v>0</v>
      </c>
      <c r="E188" s="74">
        <v>15</v>
      </c>
      <c r="F188" s="74">
        <v>9</v>
      </c>
      <c r="G188" s="75">
        <v>0.6</v>
      </c>
    </row>
    <row r="189" spans="1:7" ht="31.5" x14ac:dyDescent="0.25">
      <c r="A189" s="70" t="s">
        <v>120</v>
      </c>
      <c r="B189" s="71" t="s">
        <v>216</v>
      </c>
      <c r="C189" s="72" t="s">
        <v>121</v>
      </c>
      <c r="D189" s="73">
        <v>0</v>
      </c>
      <c r="E189" s="74">
        <v>15</v>
      </c>
      <c r="F189" s="74">
        <v>9</v>
      </c>
      <c r="G189" s="75">
        <v>0.6</v>
      </c>
    </row>
    <row r="190" spans="1:7" ht="31.5" x14ac:dyDescent="0.25">
      <c r="A190" s="70" t="s">
        <v>129</v>
      </c>
      <c r="B190" s="71" t="s">
        <v>216</v>
      </c>
      <c r="C190" s="72" t="s">
        <v>121</v>
      </c>
      <c r="D190" s="73">
        <v>705</v>
      </c>
      <c r="E190" s="74">
        <v>15</v>
      </c>
      <c r="F190" s="74">
        <v>9</v>
      </c>
      <c r="G190" s="75">
        <v>0.6</v>
      </c>
    </row>
    <row r="191" spans="1:7" x14ac:dyDescent="0.25">
      <c r="A191" s="70" t="s">
        <v>130</v>
      </c>
      <c r="B191" s="71" t="s">
        <v>217</v>
      </c>
      <c r="C191" s="72" t="s">
        <v>114</v>
      </c>
      <c r="D191" s="73">
        <v>0</v>
      </c>
      <c r="E191" s="74">
        <v>332</v>
      </c>
      <c r="F191" s="74">
        <v>135.4</v>
      </c>
      <c r="G191" s="75">
        <v>0.40783132530120486</v>
      </c>
    </row>
    <row r="192" spans="1:7" ht="78.75" x14ac:dyDescent="0.25">
      <c r="A192" s="70" t="s">
        <v>136</v>
      </c>
      <c r="B192" s="71" t="s">
        <v>217</v>
      </c>
      <c r="C192" s="72" t="s">
        <v>137</v>
      </c>
      <c r="D192" s="73">
        <v>0</v>
      </c>
      <c r="E192" s="74">
        <v>5.4</v>
      </c>
      <c r="F192" s="74">
        <v>1</v>
      </c>
      <c r="G192" s="75">
        <v>0.18518518518518517</v>
      </c>
    </row>
    <row r="193" spans="1:7" x14ac:dyDescent="0.25">
      <c r="A193" s="70" t="s">
        <v>218</v>
      </c>
      <c r="B193" s="71" t="s">
        <v>217</v>
      </c>
      <c r="C193" s="72" t="s">
        <v>137</v>
      </c>
      <c r="D193" s="73">
        <v>801</v>
      </c>
      <c r="E193" s="74">
        <v>5.4</v>
      </c>
      <c r="F193" s="74">
        <v>1</v>
      </c>
      <c r="G193" s="75">
        <v>0.18518518518518517</v>
      </c>
    </row>
    <row r="194" spans="1:7" ht="31.5" x14ac:dyDescent="0.25">
      <c r="A194" s="70" t="s">
        <v>120</v>
      </c>
      <c r="B194" s="71" t="s">
        <v>217</v>
      </c>
      <c r="C194" s="72" t="s">
        <v>121</v>
      </c>
      <c r="D194" s="73">
        <v>0</v>
      </c>
      <c r="E194" s="74">
        <v>319.10000000000002</v>
      </c>
      <c r="F194" s="74">
        <v>130.6</v>
      </c>
      <c r="G194" s="75">
        <v>0.40927608900031331</v>
      </c>
    </row>
    <row r="195" spans="1:7" x14ac:dyDescent="0.25">
      <c r="A195" s="70" t="s">
        <v>218</v>
      </c>
      <c r="B195" s="71" t="s">
        <v>217</v>
      </c>
      <c r="C195" s="72" t="s">
        <v>121</v>
      </c>
      <c r="D195" s="73">
        <v>801</v>
      </c>
      <c r="E195" s="74">
        <v>319.10000000000002</v>
      </c>
      <c r="F195" s="74">
        <v>130.6</v>
      </c>
      <c r="G195" s="75">
        <v>0.40927608900031331</v>
      </c>
    </row>
    <row r="196" spans="1:7" x14ac:dyDescent="0.25">
      <c r="A196" s="70" t="s">
        <v>132</v>
      </c>
      <c r="B196" s="71" t="s">
        <v>217</v>
      </c>
      <c r="C196" s="72" t="s">
        <v>133</v>
      </c>
      <c r="D196" s="73">
        <v>0</v>
      </c>
      <c r="E196" s="74">
        <v>7.5</v>
      </c>
      <c r="F196" s="74">
        <v>3.9</v>
      </c>
      <c r="G196" s="75">
        <v>0.52</v>
      </c>
    </row>
    <row r="197" spans="1:7" x14ac:dyDescent="0.25">
      <c r="A197" s="70" t="s">
        <v>218</v>
      </c>
      <c r="B197" s="71" t="s">
        <v>217</v>
      </c>
      <c r="C197" s="72" t="s">
        <v>133</v>
      </c>
      <c r="D197" s="73">
        <v>801</v>
      </c>
      <c r="E197" s="74">
        <v>7.5</v>
      </c>
      <c r="F197" s="74">
        <v>3.9</v>
      </c>
      <c r="G197" s="75">
        <v>0.52</v>
      </c>
    </row>
    <row r="198" spans="1:7" ht="31.5" x14ac:dyDescent="0.25">
      <c r="A198" s="70" t="s">
        <v>140</v>
      </c>
      <c r="B198" s="71" t="s">
        <v>219</v>
      </c>
      <c r="C198" s="72" t="s">
        <v>114</v>
      </c>
      <c r="D198" s="73">
        <v>0</v>
      </c>
      <c r="E198" s="74">
        <v>195</v>
      </c>
      <c r="F198" s="74">
        <v>195</v>
      </c>
      <c r="G198" s="75">
        <v>1</v>
      </c>
    </row>
    <row r="199" spans="1:7" ht="31.5" x14ac:dyDescent="0.25">
      <c r="A199" s="70" t="s">
        <v>120</v>
      </c>
      <c r="B199" s="71" t="s">
        <v>219</v>
      </c>
      <c r="C199" s="72" t="s">
        <v>121</v>
      </c>
      <c r="D199" s="73">
        <v>0</v>
      </c>
      <c r="E199" s="74">
        <v>195</v>
      </c>
      <c r="F199" s="74">
        <v>195</v>
      </c>
      <c r="G199" s="75">
        <v>1</v>
      </c>
    </row>
    <row r="200" spans="1:7" x14ac:dyDescent="0.25">
      <c r="A200" s="70" t="s">
        <v>218</v>
      </c>
      <c r="B200" s="71" t="s">
        <v>219</v>
      </c>
      <c r="C200" s="72" t="s">
        <v>121</v>
      </c>
      <c r="D200" s="73">
        <v>801</v>
      </c>
      <c r="E200" s="74">
        <v>195</v>
      </c>
      <c r="F200" s="74">
        <v>195</v>
      </c>
      <c r="G200" s="75">
        <v>1</v>
      </c>
    </row>
    <row r="201" spans="1:7" ht="159" customHeight="1" x14ac:dyDescent="0.25">
      <c r="A201" s="70" t="s">
        <v>189</v>
      </c>
      <c r="B201" s="71" t="s">
        <v>655</v>
      </c>
      <c r="C201" s="72" t="s">
        <v>114</v>
      </c>
      <c r="D201" s="73">
        <v>0</v>
      </c>
      <c r="E201" s="74">
        <v>2884</v>
      </c>
      <c r="F201" s="74">
        <v>1307.2</v>
      </c>
      <c r="G201" s="75">
        <v>0.45325936199722611</v>
      </c>
    </row>
    <row r="202" spans="1:7" ht="78.75" x14ac:dyDescent="0.25">
      <c r="A202" s="70" t="s">
        <v>136</v>
      </c>
      <c r="B202" s="71" t="s">
        <v>655</v>
      </c>
      <c r="C202" s="72" t="s">
        <v>137</v>
      </c>
      <c r="D202" s="73">
        <v>0</v>
      </c>
      <c r="E202" s="74">
        <v>2884</v>
      </c>
      <c r="F202" s="74">
        <v>1307.2</v>
      </c>
      <c r="G202" s="75">
        <v>0.45325936199722611</v>
      </c>
    </row>
    <row r="203" spans="1:7" x14ac:dyDescent="0.25">
      <c r="A203" s="70" t="s">
        <v>218</v>
      </c>
      <c r="B203" s="71" t="s">
        <v>655</v>
      </c>
      <c r="C203" s="72" t="s">
        <v>137</v>
      </c>
      <c r="D203" s="73">
        <v>801</v>
      </c>
      <c r="E203" s="74">
        <v>2884</v>
      </c>
      <c r="F203" s="74">
        <v>1307.2</v>
      </c>
      <c r="G203" s="75">
        <v>0.45325936199722611</v>
      </c>
    </row>
    <row r="204" spans="1:7" ht="31.5" x14ac:dyDescent="0.25">
      <c r="A204" s="70" t="s">
        <v>220</v>
      </c>
      <c r="B204" s="71" t="s">
        <v>221</v>
      </c>
      <c r="C204" s="72" t="s">
        <v>114</v>
      </c>
      <c r="D204" s="73">
        <v>0</v>
      </c>
      <c r="E204" s="74">
        <v>26271.9</v>
      </c>
      <c r="F204" s="74">
        <v>12045.6</v>
      </c>
      <c r="G204" s="75">
        <v>0.45849748210064745</v>
      </c>
    </row>
    <row r="205" spans="1:7" x14ac:dyDescent="0.25">
      <c r="A205" s="70" t="s">
        <v>130</v>
      </c>
      <c r="B205" s="71" t="s">
        <v>222</v>
      </c>
      <c r="C205" s="72" t="s">
        <v>114</v>
      </c>
      <c r="D205" s="73">
        <v>0</v>
      </c>
      <c r="E205" s="74">
        <v>3295.2</v>
      </c>
      <c r="F205" s="74">
        <v>1619.4</v>
      </c>
      <c r="G205" s="75">
        <v>0.49144209759650404</v>
      </c>
    </row>
    <row r="206" spans="1:7" ht="31.5" x14ac:dyDescent="0.25">
      <c r="A206" s="70" t="s">
        <v>120</v>
      </c>
      <c r="B206" s="71" t="s">
        <v>222</v>
      </c>
      <c r="C206" s="72" t="s">
        <v>121</v>
      </c>
      <c r="D206" s="73">
        <v>0</v>
      </c>
      <c r="E206" s="74">
        <v>3283.3</v>
      </c>
      <c r="F206" s="74">
        <v>1617.5</v>
      </c>
      <c r="G206" s="75">
        <v>0.49264459537660277</v>
      </c>
    </row>
    <row r="207" spans="1:7" x14ac:dyDescent="0.25">
      <c r="A207" s="70" t="s">
        <v>218</v>
      </c>
      <c r="B207" s="71" t="s">
        <v>222</v>
      </c>
      <c r="C207" s="72" t="s">
        <v>121</v>
      </c>
      <c r="D207" s="73">
        <v>801</v>
      </c>
      <c r="E207" s="74">
        <v>3283.3</v>
      </c>
      <c r="F207" s="74">
        <v>1617.5</v>
      </c>
      <c r="G207" s="75">
        <v>0.49264459537660277</v>
      </c>
    </row>
    <row r="208" spans="1:7" x14ac:dyDescent="0.25">
      <c r="A208" s="70" t="s">
        <v>132</v>
      </c>
      <c r="B208" s="71" t="s">
        <v>222</v>
      </c>
      <c r="C208" s="72" t="s">
        <v>133</v>
      </c>
      <c r="D208" s="73">
        <v>0</v>
      </c>
      <c r="E208" s="74">
        <v>11.9</v>
      </c>
      <c r="F208" s="74">
        <v>1.9</v>
      </c>
      <c r="G208" s="75">
        <v>0.15966386554621848</v>
      </c>
    </row>
    <row r="209" spans="1:7" x14ac:dyDescent="0.25">
      <c r="A209" s="70" t="s">
        <v>218</v>
      </c>
      <c r="B209" s="71" t="s">
        <v>222</v>
      </c>
      <c r="C209" s="72" t="s">
        <v>133</v>
      </c>
      <c r="D209" s="73">
        <v>801</v>
      </c>
      <c r="E209" s="74">
        <v>11.9</v>
      </c>
      <c r="F209" s="74">
        <v>1.9</v>
      </c>
      <c r="G209" s="75">
        <v>0.15966386554621848</v>
      </c>
    </row>
    <row r="210" spans="1:7" ht="63" x14ac:dyDescent="0.25">
      <c r="A210" s="70" t="s">
        <v>656</v>
      </c>
      <c r="B210" s="71" t="s">
        <v>657</v>
      </c>
      <c r="C210" s="72" t="s">
        <v>114</v>
      </c>
      <c r="D210" s="73">
        <v>0</v>
      </c>
      <c r="E210" s="74">
        <v>397.7</v>
      </c>
      <c r="F210" s="74">
        <v>397.7</v>
      </c>
      <c r="G210" s="75">
        <v>1</v>
      </c>
    </row>
    <row r="211" spans="1:7" ht="31.5" x14ac:dyDescent="0.25">
      <c r="A211" s="70" t="s">
        <v>120</v>
      </c>
      <c r="B211" s="71" t="s">
        <v>657</v>
      </c>
      <c r="C211" s="72" t="s">
        <v>121</v>
      </c>
      <c r="D211" s="73">
        <v>0</v>
      </c>
      <c r="E211" s="74">
        <v>397.7</v>
      </c>
      <c r="F211" s="74">
        <v>397.7</v>
      </c>
      <c r="G211" s="75">
        <v>1</v>
      </c>
    </row>
    <row r="212" spans="1:7" x14ac:dyDescent="0.25">
      <c r="A212" s="70" t="s">
        <v>218</v>
      </c>
      <c r="B212" s="71" t="s">
        <v>657</v>
      </c>
      <c r="C212" s="72" t="s">
        <v>121</v>
      </c>
      <c r="D212" s="73">
        <v>801</v>
      </c>
      <c r="E212" s="74">
        <v>397.7</v>
      </c>
      <c r="F212" s="74">
        <v>397.7</v>
      </c>
      <c r="G212" s="75">
        <v>1</v>
      </c>
    </row>
    <row r="213" spans="1:7" ht="31.5" x14ac:dyDescent="0.25">
      <c r="A213" s="70" t="s">
        <v>140</v>
      </c>
      <c r="B213" s="71" t="s">
        <v>223</v>
      </c>
      <c r="C213" s="72" t="s">
        <v>114</v>
      </c>
      <c r="D213" s="73">
        <v>0</v>
      </c>
      <c r="E213" s="74">
        <v>468</v>
      </c>
      <c r="F213" s="74">
        <v>468</v>
      </c>
      <c r="G213" s="75">
        <v>1</v>
      </c>
    </row>
    <row r="214" spans="1:7" ht="31.5" x14ac:dyDescent="0.25">
      <c r="A214" s="70" t="s">
        <v>120</v>
      </c>
      <c r="B214" s="71" t="s">
        <v>223</v>
      </c>
      <c r="C214" s="72" t="s">
        <v>121</v>
      </c>
      <c r="D214" s="73">
        <v>0</v>
      </c>
      <c r="E214" s="74">
        <v>468</v>
      </c>
      <c r="F214" s="74">
        <v>468</v>
      </c>
      <c r="G214" s="75">
        <v>1</v>
      </c>
    </row>
    <row r="215" spans="1:7" x14ac:dyDescent="0.25">
      <c r="A215" s="70" t="s">
        <v>218</v>
      </c>
      <c r="B215" s="71" t="s">
        <v>223</v>
      </c>
      <c r="C215" s="72" t="s">
        <v>121</v>
      </c>
      <c r="D215" s="73">
        <v>801</v>
      </c>
      <c r="E215" s="74">
        <v>468</v>
      </c>
      <c r="F215" s="74">
        <v>468</v>
      </c>
      <c r="G215" s="75">
        <v>1</v>
      </c>
    </row>
    <row r="216" spans="1:7" ht="159" customHeight="1" x14ac:dyDescent="0.25">
      <c r="A216" s="70" t="s">
        <v>189</v>
      </c>
      <c r="B216" s="71" t="s">
        <v>658</v>
      </c>
      <c r="C216" s="72" t="s">
        <v>114</v>
      </c>
      <c r="D216" s="73">
        <v>0</v>
      </c>
      <c r="E216" s="74">
        <v>22111</v>
      </c>
      <c r="F216" s="74">
        <v>9560.5</v>
      </c>
      <c r="G216" s="75">
        <v>0.43238659490751208</v>
      </c>
    </row>
    <row r="217" spans="1:7" ht="78.75" x14ac:dyDescent="0.25">
      <c r="A217" s="70" t="s">
        <v>136</v>
      </c>
      <c r="B217" s="71" t="s">
        <v>658</v>
      </c>
      <c r="C217" s="72" t="s">
        <v>137</v>
      </c>
      <c r="D217" s="73">
        <v>0</v>
      </c>
      <c r="E217" s="74">
        <v>22111</v>
      </c>
      <c r="F217" s="74">
        <v>9560.5</v>
      </c>
      <c r="G217" s="75">
        <v>0.43238659490751208</v>
      </c>
    </row>
    <row r="218" spans="1:7" x14ac:dyDescent="0.25">
      <c r="A218" s="70" t="s">
        <v>218</v>
      </c>
      <c r="B218" s="71" t="s">
        <v>658</v>
      </c>
      <c r="C218" s="72" t="s">
        <v>137</v>
      </c>
      <c r="D218" s="73">
        <v>801</v>
      </c>
      <c r="E218" s="74">
        <v>22111</v>
      </c>
      <c r="F218" s="74">
        <v>9560.5</v>
      </c>
      <c r="G218" s="75">
        <v>0.43238659490751208</v>
      </c>
    </row>
    <row r="219" spans="1:7" ht="31.5" x14ac:dyDescent="0.25">
      <c r="A219" s="70" t="s">
        <v>224</v>
      </c>
      <c r="B219" s="71" t="s">
        <v>225</v>
      </c>
      <c r="C219" s="72" t="s">
        <v>114</v>
      </c>
      <c r="D219" s="73">
        <v>0</v>
      </c>
      <c r="E219" s="74">
        <v>15231.2</v>
      </c>
      <c r="F219" s="74">
        <v>7604.3</v>
      </c>
      <c r="G219" s="75">
        <v>0.49925810179106045</v>
      </c>
    </row>
    <row r="220" spans="1:7" ht="47.25" x14ac:dyDescent="0.25">
      <c r="A220" s="70" t="s">
        <v>226</v>
      </c>
      <c r="B220" s="71" t="s">
        <v>227</v>
      </c>
      <c r="C220" s="72" t="s">
        <v>114</v>
      </c>
      <c r="D220" s="73">
        <v>0</v>
      </c>
      <c r="E220" s="74">
        <v>238</v>
      </c>
      <c r="F220" s="74">
        <v>93</v>
      </c>
      <c r="G220" s="75">
        <v>0.3907563025210084</v>
      </c>
    </row>
    <row r="221" spans="1:7" ht="31.5" x14ac:dyDescent="0.25">
      <c r="A221" s="70" t="s">
        <v>120</v>
      </c>
      <c r="B221" s="71" t="s">
        <v>227</v>
      </c>
      <c r="C221" s="72" t="s">
        <v>121</v>
      </c>
      <c r="D221" s="73">
        <v>0</v>
      </c>
      <c r="E221" s="74">
        <v>238</v>
      </c>
      <c r="F221" s="74">
        <v>93</v>
      </c>
      <c r="G221" s="75">
        <v>0.3907563025210084</v>
      </c>
    </row>
    <row r="222" spans="1:7" x14ac:dyDescent="0.25">
      <c r="A222" s="70" t="s">
        <v>218</v>
      </c>
      <c r="B222" s="71" t="s">
        <v>227</v>
      </c>
      <c r="C222" s="72" t="s">
        <v>121</v>
      </c>
      <c r="D222" s="73">
        <v>801</v>
      </c>
      <c r="E222" s="74">
        <v>238</v>
      </c>
      <c r="F222" s="74">
        <v>93</v>
      </c>
      <c r="G222" s="75">
        <v>0.3907563025210084</v>
      </c>
    </row>
    <row r="223" spans="1:7" ht="31.5" x14ac:dyDescent="0.25">
      <c r="A223" s="70" t="s">
        <v>127</v>
      </c>
      <c r="B223" s="71" t="s">
        <v>228</v>
      </c>
      <c r="C223" s="72" t="s">
        <v>114</v>
      </c>
      <c r="D223" s="73">
        <v>0</v>
      </c>
      <c r="E223" s="74">
        <v>16.5</v>
      </c>
      <c r="F223" s="74">
        <v>16.5</v>
      </c>
      <c r="G223" s="75">
        <v>1</v>
      </c>
    </row>
    <row r="224" spans="1:7" ht="31.5" x14ac:dyDescent="0.25">
      <c r="A224" s="70" t="s">
        <v>120</v>
      </c>
      <c r="B224" s="71" t="s">
        <v>228</v>
      </c>
      <c r="C224" s="72" t="s">
        <v>121</v>
      </c>
      <c r="D224" s="73">
        <v>0</v>
      </c>
      <c r="E224" s="74">
        <v>16.5</v>
      </c>
      <c r="F224" s="74">
        <v>16.5</v>
      </c>
      <c r="G224" s="75">
        <v>1</v>
      </c>
    </row>
    <row r="225" spans="1:7" ht="31.5" x14ac:dyDescent="0.25">
      <c r="A225" s="70" t="s">
        <v>129</v>
      </c>
      <c r="B225" s="71" t="s">
        <v>228</v>
      </c>
      <c r="C225" s="72" t="s">
        <v>121</v>
      </c>
      <c r="D225" s="73">
        <v>705</v>
      </c>
      <c r="E225" s="74">
        <v>16.5</v>
      </c>
      <c r="F225" s="74">
        <v>16.5</v>
      </c>
      <c r="G225" s="75">
        <v>1</v>
      </c>
    </row>
    <row r="226" spans="1:7" x14ac:dyDescent="0.25">
      <c r="A226" s="70" t="s">
        <v>130</v>
      </c>
      <c r="B226" s="71" t="s">
        <v>229</v>
      </c>
      <c r="C226" s="72" t="s">
        <v>114</v>
      </c>
      <c r="D226" s="73">
        <v>0</v>
      </c>
      <c r="E226" s="74">
        <v>1538.3</v>
      </c>
      <c r="F226" s="74">
        <v>822.9</v>
      </c>
      <c r="G226" s="75">
        <v>0.53494116882272635</v>
      </c>
    </row>
    <row r="227" spans="1:7" ht="78.75" x14ac:dyDescent="0.25">
      <c r="A227" s="70" t="s">
        <v>136</v>
      </c>
      <c r="B227" s="71" t="s">
        <v>229</v>
      </c>
      <c r="C227" s="72" t="s">
        <v>137</v>
      </c>
      <c r="D227" s="73">
        <v>0</v>
      </c>
      <c r="E227" s="74">
        <v>4.2</v>
      </c>
      <c r="F227" s="74">
        <v>2.4</v>
      </c>
      <c r="G227" s="75">
        <v>0.5714285714285714</v>
      </c>
    </row>
    <row r="228" spans="1:7" x14ac:dyDescent="0.25">
      <c r="A228" s="70" t="s">
        <v>218</v>
      </c>
      <c r="B228" s="71" t="s">
        <v>229</v>
      </c>
      <c r="C228" s="72" t="s">
        <v>137</v>
      </c>
      <c r="D228" s="73">
        <v>801</v>
      </c>
      <c r="E228" s="74">
        <v>4.2</v>
      </c>
      <c r="F228" s="74">
        <v>2.4</v>
      </c>
      <c r="G228" s="75">
        <v>0.5714285714285714</v>
      </c>
    </row>
    <row r="229" spans="1:7" ht="31.5" x14ac:dyDescent="0.25">
      <c r="A229" s="70" t="s">
        <v>120</v>
      </c>
      <c r="B229" s="71" t="s">
        <v>229</v>
      </c>
      <c r="C229" s="72" t="s">
        <v>121</v>
      </c>
      <c r="D229" s="73">
        <v>0</v>
      </c>
      <c r="E229" s="74">
        <v>1511.6</v>
      </c>
      <c r="F229" s="74">
        <v>813.6</v>
      </c>
      <c r="G229" s="75">
        <v>0.53823762900238159</v>
      </c>
    </row>
    <row r="230" spans="1:7" x14ac:dyDescent="0.25">
      <c r="A230" s="70" t="s">
        <v>218</v>
      </c>
      <c r="B230" s="71" t="s">
        <v>229</v>
      </c>
      <c r="C230" s="72" t="s">
        <v>121</v>
      </c>
      <c r="D230" s="73">
        <v>801</v>
      </c>
      <c r="E230" s="74">
        <v>1511.6</v>
      </c>
      <c r="F230" s="74">
        <v>813.6</v>
      </c>
      <c r="G230" s="75">
        <v>0.53823762900238159</v>
      </c>
    </row>
    <row r="231" spans="1:7" x14ac:dyDescent="0.25">
      <c r="A231" s="70" t="s">
        <v>132</v>
      </c>
      <c r="B231" s="71" t="s">
        <v>229</v>
      </c>
      <c r="C231" s="72" t="s">
        <v>133</v>
      </c>
      <c r="D231" s="73">
        <v>0</v>
      </c>
      <c r="E231" s="74">
        <v>22.5</v>
      </c>
      <c r="F231" s="74">
        <v>6.9</v>
      </c>
      <c r="G231" s="75">
        <v>0.3066666666666667</v>
      </c>
    </row>
    <row r="232" spans="1:7" x14ac:dyDescent="0.25">
      <c r="A232" s="70" t="s">
        <v>218</v>
      </c>
      <c r="B232" s="71" t="s">
        <v>229</v>
      </c>
      <c r="C232" s="72" t="s">
        <v>133</v>
      </c>
      <c r="D232" s="73">
        <v>801</v>
      </c>
      <c r="E232" s="74">
        <v>22.5</v>
      </c>
      <c r="F232" s="74">
        <v>6.9</v>
      </c>
      <c r="G232" s="75">
        <v>0.3066666666666667</v>
      </c>
    </row>
    <row r="233" spans="1:7" ht="31.5" x14ac:dyDescent="0.25">
      <c r="A233" s="70" t="s">
        <v>140</v>
      </c>
      <c r="B233" s="71" t="s">
        <v>659</v>
      </c>
      <c r="C233" s="72" t="s">
        <v>114</v>
      </c>
      <c r="D233" s="73">
        <v>0</v>
      </c>
      <c r="E233" s="74">
        <v>300</v>
      </c>
      <c r="F233" s="74">
        <v>296.5</v>
      </c>
      <c r="G233" s="75">
        <v>0.98833333333333329</v>
      </c>
    </row>
    <row r="234" spans="1:7" ht="31.5" x14ac:dyDescent="0.25">
      <c r="A234" s="70" t="s">
        <v>120</v>
      </c>
      <c r="B234" s="71" t="s">
        <v>659</v>
      </c>
      <c r="C234" s="72" t="s">
        <v>121</v>
      </c>
      <c r="D234" s="73">
        <v>0</v>
      </c>
      <c r="E234" s="74">
        <v>300</v>
      </c>
      <c r="F234" s="74">
        <v>296.5</v>
      </c>
      <c r="G234" s="75">
        <v>0.98833333333333329</v>
      </c>
    </row>
    <row r="235" spans="1:7" x14ac:dyDescent="0.25">
      <c r="A235" s="70" t="s">
        <v>218</v>
      </c>
      <c r="B235" s="71" t="s">
        <v>659</v>
      </c>
      <c r="C235" s="72" t="s">
        <v>121</v>
      </c>
      <c r="D235" s="73">
        <v>801</v>
      </c>
      <c r="E235" s="74">
        <v>300</v>
      </c>
      <c r="F235" s="74">
        <v>296.5</v>
      </c>
      <c r="G235" s="75">
        <v>0.98833333333333329</v>
      </c>
    </row>
    <row r="236" spans="1:7" ht="159" customHeight="1" x14ac:dyDescent="0.25">
      <c r="A236" s="70" t="s">
        <v>189</v>
      </c>
      <c r="B236" s="71" t="s">
        <v>660</v>
      </c>
      <c r="C236" s="72" t="s">
        <v>114</v>
      </c>
      <c r="D236" s="73">
        <v>0</v>
      </c>
      <c r="E236" s="74">
        <v>13138.4</v>
      </c>
      <c r="F236" s="74">
        <v>6375.4</v>
      </c>
      <c r="G236" s="75">
        <v>0.48524934543018933</v>
      </c>
    </row>
    <row r="237" spans="1:7" ht="78.75" x14ac:dyDescent="0.25">
      <c r="A237" s="70" t="s">
        <v>136</v>
      </c>
      <c r="B237" s="71" t="s">
        <v>660</v>
      </c>
      <c r="C237" s="72" t="s">
        <v>137</v>
      </c>
      <c r="D237" s="73">
        <v>0</v>
      </c>
      <c r="E237" s="74">
        <v>13138.4</v>
      </c>
      <c r="F237" s="74">
        <v>6375.4</v>
      </c>
      <c r="G237" s="75">
        <v>0.48524934543018933</v>
      </c>
    </row>
    <row r="238" spans="1:7" x14ac:dyDescent="0.25">
      <c r="A238" s="70" t="s">
        <v>218</v>
      </c>
      <c r="B238" s="71" t="s">
        <v>660</v>
      </c>
      <c r="C238" s="72" t="s">
        <v>137</v>
      </c>
      <c r="D238" s="73">
        <v>801</v>
      </c>
      <c r="E238" s="74">
        <v>13138.4</v>
      </c>
      <c r="F238" s="74">
        <v>6375.4</v>
      </c>
      <c r="G238" s="75">
        <v>0.48524934543018933</v>
      </c>
    </row>
    <row r="239" spans="1:7" ht="31.5" x14ac:dyDescent="0.25">
      <c r="A239" s="70" t="s">
        <v>230</v>
      </c>
      <c r="B239" s="71" t="s">
        <v>231</v>
      </c>
      <c r="C239" s="72" t="s">
        <v>114</v>
      </c>
      <c r="D239" s="73">
        <v>0</v>
      </c>
      <c r="E239" s="74">
        <v>11920.5</v>
      </c>
      <c r="F239" s="74">
        <v>6584.1</v>
      </c>
      <c r="G239" s="75">
        <v>0.55233421416886874</v>
      </c>
    </row>
    <row r="240" spans="1:7" x14ac:dyDescent="0.25">
      <c r="A240" s="70" t="s">
        <v>232</v>
      </c>
      <c r="B240" s="71" t="s">
        <v>233</v>
      </c>
      <c r="C240" s="72" t="s">
        <v>114</v>
      </c>
      <c r="D240" s="73">
        <v>0</v>
      </c>
      <c r="E240" s="74">
        <v>21</v>
      </c>
      <c r="F240" s="74">
        <v>21</v>
      </c>
      <c r="G240" s="75">
        <v>1</v>
      </c>
    </row>
    <row r="241" spans="1:7" x14ac:dyDescent="0.25">
      <c r="A241" s="70" t="s">
        <v>167</v>
      </c>
      <c r="B241" s="71" t="s">
        <v>233</v>
      </c>
      <c r="C241" s="72" t="s">
        <v>168</v>
      </c>
      <c r="D241" s="73">
        <v>0</v>
      </c>
      <c r="E241" s="74">
        <v>21</v>
      </c>
      <c r="F241" s="74">
        <v>21</v>
      </c>
      <c r="G241" s="75">
        <v>1</v>
      </c>
    </row>
    <row r="242" spans="1:7" x14ac:dyDescent="0.25">
      <c r="A242" s="70" t="s">
        <v>185</v>
      </c>
      <c r="B242" s="71" t="s">
        <v>233</v>
      </c>
      <c r="C242" s="72" t="s">
        <v>168</v>
      </c>
      <c r="D242" s="73">
        <v>703</v>
      </c>
      <c r="E242" s="74">
        <v>21</v>
      </c>
      <c r="F242" s="74">
        <v>21</v>
      </c>
      <c r="G242" s="75">
        <v>1</v>
      </c>
    </row>
    <row r="243" spans="1:7" x14ac:dyDescent="0.25">
      <c r="A243" s="70" t="s">
        <v>130</v>
      </c>
      <c r="B243" s="71" t="s">
        <v>234</v>
      </c>
      <c r="C243" s="72" t="s">
        <v>114</v>
      </c>
      <c r="D243" s="73">
        <v>0</v>
      </c>
      <c r="E243" s="74">
        <v>587.79999999999995</v>
      </c>
      <c r="F243" s="74">
        <v>248.4</v>
      </c>
      <c r="G243" s="75">
        <v>0.42259271861177278</v>
      </c>
    </row>
    <row r="244" spans="1:7" ht="78.75" x14ac:dyDescent="0.25">
      <c r="A244" s="70" t="s">
        <v>136</v>
      </c>
      <c r="B244" s="71" t="s">
        <v>234</v>
      </c>
      <c r="C244" s="72" t="s">
        <v>137</v>
      </c>
      <c r="D244" s="73">
        <v>0</v>
      </c>
      <c r="E244" s="74">
        <v>0.2</v>
      </c>
      <c r="F244" s="74">
        <v>0.2</v>
      </c>
      <c r="G244" s="75">
        <v>1</v>
      </c>
    </row>
    <row r="245" spans="1:7" x14ac:dyDescent="0.25">
      <c r="A245" s="70" t="s">
        <v>185</v>
      </c>
      <c r="B245" s="71" t="s">
        <v>234</v>
      </c>
      <c r="C245" s="72" t="s">
        <v>137</v>
      </c>
      <c r="D245" s="73">
        <v>703</v>
      </c>
      <c r="E245" s="74">
        <v>0.2</v>
      </c>
      <c r="F245" s="74">
        <v>0.2</v>
      </c>
      <c r="G245" s="75">
        <v>1</v>
      </c>
    </row>
    <row r="246" spans="1:7" ht="31.5" x14ac:dyDescent="0.25">
      <c r="A246" s="70" t="s">
        <v>120</v>
      </c>
      <c r="B246" s="71" t="s">
        <v>234</v>
      </c>
      <c r="C246" s="72" t="s">
        <v>121</v>
      </c>
      <c r="D246" s="73">
        <v>0</v>
      </c>
      <c r="E246" s="74">
        <v>495</v>
      </c>
      <c r="F246" s="74">
        <v>189.1</v>
      </c>
      <c r="G246" s="75">
        <v>0.38202020202020198</v>
      </c>
    </row>
    <row r="247" spans="1:7" x14ac:dyDescent="0.25">
      <c r="A247" s="70" t="s">
        <v>185</v>
      </c>
      <c r="B247" s="71" t="s">
        <v>234</v>
      </c>
      <c r="C247" s="72" t="s">
        <v>121</v>
      </c>
      <c r="D247" s="73">
        <v>703</v>
      </c>
      <c r="E247" s="74">
        <v>495</v>
      </c>
      <c r="F247" s="74">
        <v>189.1</v>
      </c>
      <c r="G247" s="75">
        <v>0.38202020202020198</v>
      </c>
    </row>
    <row r="248" spans="1:7" x14ac:dyDescent="0.25">
      <c r="A248" s="70" t="s">
        <v>132</v>
      </c>
      <c r="B248" s="71" t="s">
        <v>234</v>
      </c>
      <c r="C248" s="72" t="s">
        <v>133</v>
      </c>
      <c r="D248" s="73">
        <v>0</v>
      </c>
      <c r="E248" s="74">
        <v>92.6</v>
      </c>
      <c r="F248" s="74">
        <v>59.1</v>
      </c>
      <c r="G248" s="75">
        <v>0.63822894168466526</v>
      </c>
    </row>
    <row r="249" spans="1:7" x14ac:dyDescent="0.25">
      <c r="A249" s="70" t="s">
        <v>185</v>
      </c>
      <c r="B249" s="71" t="s">
        <v>234</v>
      </c>
      <c r="C249" s="72" t="s">
        <v>133</v>
      </c>
      <c r="D249" s="73">
        <v>703</v>
      </c>
      <c r="E249" s="74">
        <v>92.6</v>
      </c>
      <c r="F249" s="74">
        <v>59.1</v>
      </c>
      <c r="G249" s="75">
        <v>0.63822894168466526</v>
      </c>
    </row>
    <row r="250" spans="1:7" ht="31.5" x14ac:dyDescent="0.25">
      <c r="A250" s="70" t="s">
        <v>140</v>
      </c>
      <c r="B250" s="71" t="s">
        <v>235</v>
      </c>
      <c r="C250" s="72" t="s">
        <v>114</v>
      </c>
      <c r="D250" s="73">
        <v>0</v>
      </c>
      <c r="E250" s="74">
        <v>219</v>
      </c>
      <c r="F250" s="74">
        <v>219</v>
      </c>
      <c r="G250" s="75">
        <v>1</v>
      </c>
    </row>
    <row r="251" spans="1:7" ht="31.5" x14ac:dyDescent="0.25">
      <c r="A251" s="70" t="s">
        <v>120</v>
      </c>
      <c r="B251" s="71" t="s">
        <v>235</v>
      </c>
      <c r="C251" s="72" t="s">
        <v>121</v>
      </c>
      <c r="D251" s="73">
        <v>0</v>
      </c>
      <c r="E251" s="74">
        <v>219</v>
      </c>
      <c r="F251" s="74">
        <v>219</v>
      </c>
      <c r="G251" s="75">
        <v>1</v>
      </c>
    </row>
    <row r="252" spans="1:7" x14ac:dyDescent="0.25">
      <c r="A252" s="70" t="s">
        <v>185</v>
      </c>
      <c r="B252" s="71" t="s">
        <v>235</v>
      </c>
      <c r="C252" s="72" t="s">
        <v>121</v>
      </c>
      <c r="D252" s="73">
        <v>703</v>
      </c>
      <c r="E252" s="74">
        <v>219</v>
      </c>
      <c r="F252" s="74">
        <v>219</v>
      </c>
      <c r="G252" s="75">
        <v>1</v>
      </c>
    </row>
    <row r="253" spans="1:7" ht="157.5" customHeight="1" x14ac:dyDescent="0.25">
      <c r="A253" s="70" t="s">
        <v>189</v>
      </c>
      <c r="B253" s="71" t="s">
        <v>661</v>
      </c>
      <c r="C253" s="72" t="s">
        <v>114</v>
      </c>
      <c r="D253" s="73">
        <v>0</v>
      </c>
      <c r="E253" s="74">
        <v>11092.7</v>
      </c>
      <c r="F253" s="74">
        <v>6095.8</v>
      </c>
      <c r="G253" s="75">
        <v>0.54953257547756629</v>
      </c>
    </row>
    <row r="254" spans="1:7" ht="78.75" x14ac:dyDescent="0.25">
      <c r="A254" s="70" t="s">
        <v>136</v>
      </c>
      <c r="B254" s="71" t="s">
        <v>661</v>
      </c>
      <c r="C254" s="72" t="s">
        <v>137</v>
      </c>
      <c r="D254" s="73">
        <v>0</v>
      </c>
      <c r="E254" s="74">
        <v>11092.7</v>
      </c>
      <c r="F254" s="74">
        <v>6095.8</v>
      </c>
      <c r="G254" s="75">
        <v>0.54953257547756629</v>
      </c>
    </row>
    <row r="255" spans="1:7" x14ac:dyDescent="0.25">
      <c r="A255" s="70" t="s">
        <v>185</v>
      </c>
      <c r="B255" s="71" t="s">
        <v>661</v>
      </c>
      <c r="C255" s="72" t="s">
        <v>137</v>
      </c>
      <c r="D255" s="73">
        <v>703</v>
      </c>
      <c r="E255" s="74">
        <v>11092.7</v>
      </c>
      <c r="F255" s="74">
        <v>6095.8</v>
      </c>
      <c r="G255" s="75">
        <v>0.54953257547756629</v>
      </c>
    </row>
    <row r="256" spans="1:7" ht="34.5" customHeight="1" x14ac:dyDescent="0.25">
      <c r="A256" s="70" t="s">
        <v>662</v>
      </c>
      <c r="B256" s="71" t="s">
        <v>236</v>
      </c>
      <c r="C256" s="72" t="s">
        <v>114</v>
      </c>
      <c r="D256" s="73">
        <v>0</v>
      </c>
      <c r="E256" s="74">
        <v>2084.8000000000002</v>
      </c>
      <c r="F256" s="74">
        <v>850.3</v>
      </c>
      <c r="G256" s="75">
        <v>0.40785686876438981</v>
      </c>
    </row>
    <row r="257" spans="1:7" ht="31.5" x14ac:dyDescent="0.25">
      <c r="A257" s="70" t="s">
        <v>237</v>
      </c>
      <c r="B257" s="71" t="s">
        <v>238</v>
      </c>
      <c r="C257" s="72" t="s">
        <v>114</v>
      </c>
      <c r="D257" s="73">
        <v>0</v>
      </c>
      <c r="E257" s="74">
        <v>2084.8000000000002</v>
      </c>
      <c r="F257" s="74">
        <v>850.3</v>
      </c>
      <c r="G257" s="75">
        <v>0.40785686876438981</v>
      </c>
    </row>
    <row r="258" spans="1:7" ht="23.25" customHeight="1" x14ac:dyDescent="0.25">
      <c r="A258" s="70" t="s">
        <v>239</v>
      </c>
      <c r="B258" s="71" t="s">
        <v>240</v>
      </c>
      <c r="C258" s="72" t="s">
        <v>114</v>
      </c>
      <c r="D258" s="73">
        <v>0</v>
      </c>
      <c r="E258" s="74">
        <v>17.899999999999999</v>
      </c>
      <c r="F258" s="74">
        <v>0</v>
      </c>
      <c r="G258" s="75">
        <v>0</v>
      </c>
    </row>
    <row r="259" spans="1:7" ht="31.5" x14ac:dyDescent="0.25">
      <c r="A259" s="70" t="s">
        <v>120</v>
      </c>
      <c r="B259" s="71" t="s">
        <v>240</v>
      </c>
      <c r="C259" s="72" t="s">
        <v>121</v>
      </c>
      <c r="D259" s="73">
        <v>0</v>
      </c>
      <c r="E259" s="74">
        <v>17.899999999999999</v>
      </c>
      <c r="F259" s="74">
        <v>0</v>
      </c>
      <c r="G259" s="75">
        <v>0</v>
      </c>
    </row>
    <row r="260" spans="1:7" x14ac:dyDescent="0.25">
      <c r="A260" s="70" t="s">
        <v>241</v>
      </c>
      <c r="B260" s="71" t="s">
        <v>240</v>
      </c>
      <c r="C260" s="72" t="s">
        <v>121</v>
      </c>
      <c r="D260" s="73">
        <v>804</v>
      </c>
      <c r="E260" s="74">
        <v>17.899999999999999</v>
      </c>
      <c r="F260" s="74">
        <v>0</v>
      </c>
      <c r="G260" s="75">
        <v>0</v>
      </c>
    </row>
    <row r="261" spans="1:7" ht="161.25" customHeight="1" x14ac:dyDescent="0.25">
      <c r="A261" s="70" t="s">
        <v>189</v>
      </c>
      <c r="B261" s="71" t="s">
        <v>663</v>
      </c>
      <c r="C261" s="72" t="s">
        <v>114</v>
      </c>
      <c r="D261" s="73">
        <v>0</v>
      </c>
      <c r="E261" s="74">
        <v>2066.9</v>
      </c>
      <c r="F261" s="74">
        <v>850.3</v>
      </c>
      <c r="G261" s="75">
        <v>0.41138903672166044</v>
      </c>
    </row>
    <row r="262" spans="1:7" ht="78.75" x14ac:dyDescent="0.25">
      <c r="A262" s="70" t="s">
        <v>136</v>
      </c>
      <c r="B262" s="71" t="s">
        <v>663</v>
      </c>
      <c r="C262" s="72" t="s">
        <v>137</v>
      </c>
      <c r="D262" s="73">
        <v>0</v>
      </c>
      <c r="E262" s="74">
        <v>2066.9</v>
      </c>
      <c r="F262" s="74">
        <v>850.3</v>
      </c>
      <c r="G262" s="75">
        <v>0.41138903672166044</v>
      </c>
    </row>
    <row r="263" spans="1:7" x14ac:dyDescent="0.25">
      <c r="A263" s="70" t="s">
        <v>241</v>
      </c>
      <c r="B263" s="71" t="s">
        <v>663</v>
      </c>
      <c r="C263" s="72" t="s">
        <v>137</v>
      </c>
      <c r="D263" s="73">
        <v>804</v>
      </c>
      <c r="E263" s="74">
        <v>2066.9</v>
      </c>
      <c r="F263" s="74">
        <v>850.3</v>
      </c>
      <c r="G263" s="75">
        <v>0.41138903672166044</v>
      </c>
    </row>
    <row r="264" spans="1:7" s="69" customFormat="1" ht="63" x14ac:dyDescent="0.25">
      <c r="A264" s="63" t="s">
        <v>664</v>
      </c>
      <c r="B264" s="64" t="s">
        <v>242</v>
      </c>
      <c r="C264" s="65" t="s">
        <v>114</v>
      </c>
      <c r="D264" s="66">
        <v>0</v>
      </c>
      <c r="E264" s="67">
        <v>33397.699999999997</v>
      </c>
      <c r="F264" s="67">
        <v>10887.2</v>
      </c>
      <c r="G264" s="68">
        <v>0.32598652002982248</v>
      </c>
    </row>
    <row r="265" spans="1:7" ht="47.25" x14ac:dyDescent="0.25">
      <c r="A265" s="70" t="s">
        <v>665</v>
      </c>
      <c r="B265" s="71" t="s">
        <v>243</v>
      </c>
      <c r="C265" s="72" t="s">
        <v>114</v>
      </c>
      <c r="D265" s="73">
        <v>0</v>
      </c>
      <c r="E265" s="74">
        <v>599.79999999999995</v>
      </c>
      <c r="F265" s="74">
        <v>0</v>
      </c>
      <c r="G265" s="75">
        <v>0</v>
      </c>
    </row>
    <row r="266" spans="1:7" ht="47.25" x14ac:dyDescent="0.25">
      <c r="A266" s="70" t="s">
        <v>666</v>
      </c>
      <c r="B266" s="71" t="s">
        <v>667</v>
      </c>
      <c r="C266" s="72" t="s">
        <v>114</v>
      </c>
      <c r="D266" s="73">
        <v>0</v>
      </c>
      <c r="E266" s="74">
        <v>381.8</v>
      </c>
      <c r="F266" s="74">
        <v>0</v>
      </c>
      <c r="G266" s="75">
        <v>0</v>
      </c>
    </row>
    <row r="267" spans="1:7" ht="47.25" x14ac:dyDescent="0.25">
      <c r="A267" s="70" t="s">
        <v>668</v>
      </c>
      <c r="B267" s="71" t="s">
        <v>669</v>
      </c>
      <c r="C267" s="72" t="s">
        <v>114</v>
      </c>
      <c r="D267" s="73">
        <v>0</v>
      </c>
      <c r="E267" s="74">
        <v>300</v>
      </c>
      <c r="F267" s="74">
        <v>0</v>
      </c>
      <c r="G267" s="75">
        <v>0</v>
      </c>
    </row>
    <row r="268" spans="1:7" ht="31.5" x14ac:dyDescent="0.25">
      <c r="A268" s="70" t="s">
        <v>393</v>
      </c>
      <c r="B268" s="71" t="s">
        <v>669</v>
      </c>
      <c r="C268" s="72" t="s">
        <v>394</v>
      </c>
      <c r="D268" s="73">
        <v>0</v>
      </c>
      <c r="E268" s="74">
        <v>300</v>
      </c>
      <c r="F268" s="74">
        <v>0</v>
      </c>
      <c r="G268" s="75">
        <v>0</v>
      </c>
    </row>
    <row r="269" spans="1:7" x14ac:dyDescent="0.25">
      <c r="A269" s="70" t="s">
        <v>144</v>
      </c>
      <c r="B269" s="71" t="s">
        <v>669</v>
      </c>
      <c r="C269" s="72" t="s">
        <v>394</v>
      </c>
      <c r="D269" s="73">
        <v>702</v>
      </c>
      <c r="E269" s="74">
        <v>300</v>
      </c>
      <c r="F269" s="74">
        <v>0</v>
      </c>
      <c r="G269" s="75">
        <v>0</v>
      </c>
    </row>
    <row r="270" spans="1:7" ht="110.25" x14ac:dyDescent="0.25">
      <c r="A270" s="70" t="s">
        <v>670</v>
      </c>
      <c r="B270" s="71" t="s">
        <v>671</v>
      </c>
      <c r="C270" s="72" t="s">
        <v>114</v>
      </c>
      <c r="D270" s="73">
        <v>0</v>
      </c>
      <c r="E270" s="74">
        <v>81.8</v>
      </c>
      <c r="F270" s="74">
        <v>0</v>
      </c>
      <c r="G270" s="75">
        <v>0</v>
      </c>
    </row>
    <row r="271" spans="1:7" ht="31.5" x14ac:dyDescent="0.25">
      <c r="A271" s="70" t="s">
        <v>393</v>
      </c>
      <c r="B271" s="71" t="s">
        <v>671</v>
      </c>
      <c r="C271" s="72" t="s">
        <v>394</v>
      </c>
      <c r="D271" s="73">
        <v>0</v>
      </c>
      <c r="E271" s="74">
        <v>81.8</v>
      </c>
      <c r="F271" s="74">
        <v>0</v>
      </c>
      <c r="G271" s="75">
        <v>0</v>
      </c>
    </row>
    <row r="272" spans="1:7" x14ac:dyDescent="0.25">
      <c r="A272" s="70" t="s">
        <v>218</v>
      </c>
      <c r="B272" s="71" t="s">
        <v>671</v>
      </c>
      <c r="C272" s="72" t="s">
        <v>394</v>
      </c>
      <c r="D272" s="73">
        <v>801</v>
      </c>
      <c r="E272" s="74">
        <v>81.8</v>
      </c>
      <c r="F272" s="74">
        <v>0</v>
      </c>
      <c r="G272" s="75">
        <v>0</v>
      </c>
    </row>
    <row r="273" spans="1:7" ht="63" x14ac:dyDescent="0.25">
      <c r="A273" s="70" t="s">
        <v>244</v>
      </c>
      <c r="B273" s="71" t="s">
        <v>245</v>
      </c>
      <c r="C273" s="72" t="s">
        <v>114</v>
      </c>
      <c r="D273" s="73">
        <v>0</v>
      </c>
      <c r="E273" s="74">
        <v>114.5</v>
      </c>
      <c r="F273" s="74">
        <v>0</v>
      </c>
      <c r="G273" s="75">
        <v>0</v>
      </c>
    </row>
    <row r="274" spans="1:7" ht="31.5" x14ac:dyDescent="0.25">
      <c r="A274" s="70" t="s">
        <v>246</v>
      </c>
      <c r="B274" s="71" t="s">
        <v>247</v>
      </c>
      <c r="C274" s="72" t="s">
        <v>114</v>
      </c>
      <c r="D274" s="73">
        <v>0</v>
      </c>
      <c r="E274" s="74">
        <v>114.5</v>
      </c>
      <c r="F274" s="74">
        <v>0</v>
      </c>
      <c r="G274" s="75">
        <v>0</v>
      </c>
    </row>
    <row r="275" spans="1:7" ht="31.5" x14ac:dyDescent="0.25">
      <c r="A275" s="70" t="s">
        <v>120</v>
      </c>
      <c r="B275" s="71" t="s">
        <v>247</v>
      </c>
      <c r="C275" s="72" t="s">
        <v>121</v>
      </c>
      <c r="D275" s="73">
        <v>0</v>
      </c>
      <c r="E275" s="74">
        <v>4.2</v>
      </c>
      <c r="F275" s="74">
        <v>0</v>
      </c>
      <c r="G275" s="75">
        <v>0</v>
      </c>
    </row>
    <row r="276" spans="1:7" x14ac:dyDescent="0.25">
      <c r="A276" s="70" t="s">
        <v>248</v>
      </c>
      <c r="B276" s="71" t="s">
        <v>247</v>
      </c>
      <c r="C276" s="72" t="s">
        <v>121</v>
      </c>
      <c r="D276" s="73">
        <v>113</v>
      </c>
      <c r="E276" s="74">
        <v>4.2</v>
      </c>
      <c r="F276" s="74">
        <v>0</v>
      </c>
      <c r="G276" s="75">
        <v>0</v>
      </c>
    </row>
    <row r="277" spans="1:7" x14ac:dyDescent="0.25">
      <c r="A277" s="70" t="s">
        <v>167</v>
      </c>
      <c r="B277" s="71" t="s">
        <v>247</v>
      </c>
      <c r="C277" s="72" t="s">
        <v>168</v>
      </c>
      <c r="D277" s="73">
        <v>0</v>
      </c>
      <c r="E277" s="74">
        <v>110.3</v>
      </c>
      <c r="F277" s="74">
        <v>0</v>
      </c>
      <c r="G277" s="75">
        <v>0</v>
      </c>
    </row>
    <row r="278" spans="1:7" x14ac:dyDescent="0.25">
      <c r="A278" s="70" t="s">
        <v>248</v>
      </c>
      <c r="B278" s="71" t="s">
        <v>247</v>
      </c>
      <c r="C278" s="72" t="s">
        <v>168</v>
      </c>
      <c r="D278" s="73">
        <v>113</v>
      </c>
      <c r="E278" s="74">
        <v>110.3</v>
      </c>
      <c r="F278" s="74">
        <v>0</v>
      </c>
      <c r="G278" s="75">
        <v>0</v>
      </c>
    </row>
    <row r="279" spans="1:7" ht="47.25" x14ac:dyDescent="0.25">
      <c r="A279" s="70" t="s">
        <v>249</v>
      </c>
      <c r="B279" s="71" t="s">
        <v>250</v>
      </c>
      <c r="C279" s="72" t="s">
        <v>114</v>
      </c>
      <c r="D279" s="73">
        <v>0</v>
      </c>
      <c r="E279" s="74">
        <v>103.5</v>
      </c>
      <c r="F279" s="74">
        <v>0</v>
      </c>
      <c r="G279" s="75">
        <v>0</v>
      </c>
    </row>
    <row r="280" spans="1:7" ht="53.25" customHeight="1" x14ac:dyDescent="0.25">
      <c r="A280" s="70" t="s">
        <v>251</v>
      </c>
      <c r="B280" s="71" t="s">
        <v>252</v>
      </c>
      <c r="C280" s="72" t="s">
        <v>114</v>
      </c>
      <c r="D280" s="73">
        <v>0</v>
      </c>
      <c r="E280" s="74">
        <v>103.5</v>
      </c>
      <c r="F280" s="74">
        <v>0</v>
      </c>
      <c r="G280" s="75">
        <v>0</v>
      </c>
    </row>
    <row r="281" spans="1:7" x14ac:dyDescent="0.25">
      <c r="A281" s="70" t="s">
        <v>167</v>
      </c>
      <c r="B281" s="71" t="s">
        <v>252</v>
      </c>
      <c r="C281" s="72" t="s">
        <v>168</v>
      </c>
      <c r="D281" s="73">
        <v>0</v>
      </c>
      <c r="E281" s="74">
        <v>103.5</v>
      </c>
      <c r="F281" s="74">
        <v>0</v>
      </c>
      <c r="G281" s="75">
        <v>0</v>
      </c>
    </row>
    <row r="282" spans="1:7" x14ac:dyDescent="0.25">
      <c r="A282" s="70" t="s">
        <v>248</v>
      </c>
      <c r="B282" s="71" t="s">
        <v>252</v>
      </c>
      <c r="C282" s="72" t="s">
        <v>168</v>
      </c>
      <c r="D282" s="73">
        <v>113</v>
      </c>
      <c r="E282" s="74">
        <v>103.5</v>
      </c>
      <c r="F282" s="74">
        <v>0</v>
      </c>
      <c r="G282" s="75">
        <v>0</v>
      </c>
    </row>
    <row r="283" spans="1:7" ht="38.25" customHeight="1" x14ac:dyDescent="0.25">
      <c r="A283" s="70" t="s">
        <v>672</v>
      </c>
      <c r="B283" s="71" t="s">
        <v>253</v>
      </c>
      <c r="C283" s="72" t="s">
        <v>114</v>
      </c>
      <c r="D283" s="73">
        <v>0</v>
      </c>
      <c r="E283" s="74">
        <v>2782.8</v>
      </c>
      <c r="F283" s="74">
        <v>1270.5999999999999</v>
      </c>
      <c r="G283" s="75">
        <v>0.45659048440419714</v>
      </c>
    </row>
    <row r="284" spans="1:7" ht="31.5" x14ac:dyDescent="0.25">
      <c r="A284" s="70" t="s">
        <v>673</v>
      </c>
      <c r="B284" s="71" t="s">
        <v>674</v>
      </c>
      <c r="C284" s="72" t="s">
        <v>114</v>
      </c>
      <c r="D284" s="73">
        <v>0</v>
      </c>
      <c r="E284" s="74">
        <v>500</v>
      </c>
      <c r="F284" s="74">
        <v>500</v>
      </c>
      <c r="G284" s="75">
        <v>1</v>
      </c>
    </row>
    <row r="285" spans="1:7" ht="50.25" customHeight="1" x14ac:dyDescent="0.25">
      <c r="A285" s="70" t="s">
        <v>675</v>
      </c>
      <c r="B285" s="71" t="s">
        <v>676</v>
      </c>
      <c r="C285" s="72" t="s">
        <v>114</v>
      </c>
      <c r="D285" s="73">
        <v>0</v>
      </c>
      <c r="E285" s="74">
        <v>500</v>
      </c>
      <c r="F285" s="74">
        <v>500</v>
      </c>
      <c r="G285" s="75">
        <v>1</v>
      </c>
    </row>
    <row r="286" spans="1:7" ht="31.5" x14ac:dyDescent="0.25">
      <c r="A286" s="70" t="s">
        <v>120</v>
      </c>
      <c r="B286" s="71" t="s">
        <v>676</v>
      </c>
      <c r="C286" s="72" t="s">
        <v>121</v>
      </c>
      <c r="D286" s="73">
        <v>0</v>
      </c>
      <c r="E286" s="74">
        <v>500</v>
      </c>
      <c r="F286" s="74">
        <v>500</v>
      </c>
      <c r="G286" s="75">
        <v>1</v>
      </c>
    </row>
    <row r="287" spans="1:7" x14ac:dyDescent="0.25">
      <c r="A287" s="70" t="s">
        <v>677</v>
      </c>
      <c r="B287" s="71" t="s">
        <v>676</v>
      </c>
      <c r="C287" s="72" t="s">
        <v>121</v>
      </c>
      <c r="D287" s="73">
        <v>605</v>
      </c>
      <c r="E287" s="74">
        <v>500</v>
      </c>
      <c r="F287" s="74">
        <v>500</v>
      </c>
      <c r="G287" s="75">
        <v>1</v>
      </c>
    </row>
    <row r="288" spans="1:7" ht="31.5" x14ac:dyDescent="0.25">
      <c r="A288" s="70" t="s">
        <v>254</v>
      </c>
      <c r="B288" s="71" t="s">
        <v>255</v>
      </c>
      <c r="C288" s="72" t="s">
        <v>114</v>
      </c>
      <c r="D288" s="73">
        <v>0</v>
      </c>
      <c r="E288" s="74">
        <v>2282.8000000000002</v>
      </c>
      <c r="F288" s="74">
        <v>770.6</v>
      </c>
      <c r="G288" s="75">
        <v>0.3375678990713159</v>
      </c>
    </row>
    <row r="289" spans="1:7" ht="78.75" x14ac:dyDescent="0.25">
      <c r="A289" s="70" t="s">
        <v>256</v>
      </c>
      <c r="B289" s="71" t="s">
        <v>257</v>
      </c>
      <c r="C289" s="72" t="s">
        <v>114</v>
      </c>
      <c r="D289" s="73">
        <v>0</v>
      </c>
      <c r="E289" s="74">
        <v>2282.8000000000002</v>
      </c>
      <c r="F289" s="74">
        <v>770.6</v>
      </c>
      <c r="G289" s="75">
        <v>0.3375678990713159</v>
      </c>
    </row>
    <row r="290" spans="1:7" ht="31.5" x14ac:dyDescent="0.25">
      <c r="A290" s="70" t="s">
        <v>120</v>
      </c>
      <c r="B290" s="71" t="s">
        <v>257</v>
      </c>
      <c r="C290" s="72" t="s">
        <v>121</v>
      </c>
      <c r="D290" s="73">
        <v>0</v>
      </c>
      <c r="E290" s="74">
        <v>2282.8000000000002</v>
      </c>
      <c r="F290" s="74">
        <v>770.6</v>
      </c>
      <c r="G290" s="75">
        <v>0.3375678990713159</v>
      </c>
    </row>
    <row r="291" spans="1:7" x14ac:dyDescent="0.25">
      <c r="A291" s="70" t="s">
        <v>258</v>
      </c>
      <c r="B291" s="71" t="s">
        <v>257</v>
      </c>
      <c r="C291" s="72" t="s">
        <v>121</v>
      </c>
      <c r="D291" s="73">
        <v>405</v>
      </c>
      <c r="E291" s="74">
        <v>2282.8000000000002</v>
      </c>
      <c r="F291" s="74">
        <v>770.6</v>
      </c>
      <c r="G291" s="75">
        <v>0.3375678990713159</v>
      </c>
    </row>
    <row r="292" spans="1:7" ht="50.25" customHeight="1" x14ac:dyDescent="0.25">
      <c r="A292" s="70" t="s">
        <v>678</v>
      </c>
      <c r="B292" s="71" t="s">
        <v>259</v>
      </c>
      <c r="C292" s="72" t="s">
        <v>114</v>
      </c>
      <c r="D292" s="73">
        <v>0</v>
      </c>
      <c r="E292" s="74">
        <v>267.10000000000002</v>
      </c>
      <c r="F292" s="74">
        <v>167.5</v>
      </c>
      <c r="G292" s="75">
        <v>0.6271059528266566</v>
      </c>
    </row>
    <row r="293" spans="1:7" ht="47.25" x14ac:dyDescent="0.25">
      <c r="A293" s="70" t="s">
        <v>260</v>
      </c>
      <c r="B293" s="71" t="s">
        <v>261</v>
      </c>
      <c r="C293" s="72" t="s">
        <v>114</v>
      </c>
      <c r="D293" s="73">
        <v>0</v>
      </c>
      <c r="E293" s="74">
        <v>264.10000000000002</v>
      </c>
      <c r="F293" s="74">
        <v>167.5</v>
      </c>
      <c r="G293" s="75">
        <v>0.63422945853843238</v>
      </c>
    </row>
    <row r="294" spans="1:7" ht="63" x14ac:dyDescent="0.25">
      <c r="A294" s="70" t="s">
        <v>200</v>
      </c>
      <c r="B294" s="71" t="s">
        <v>262</v>
      </c>
      <c r="C294" s="72" t="s">
        <v>114</v>
      </c>
      <c r="D294" s="73">
        <v>0</v>
      </c>
      <c r="E294" s="74">
        <v>264.10000000000002</v>
      </c>
      <c r="F294" s="74">
        <v>167.5</v>
      </c>
      <c r="G294" s="75">
        <v>0.63422945853843238</v>
      </c>
    </row>
    <row r="295" spans="1:7" ht="31.5" x14ac:dyDescent="0.25">
      <c r="A295" s="70" t="s">
        <v>120</v>
      </c>
      <c r="B295" s="71" t="s">
        <v>262</v>
      </c>
      <c r="C295" s="72" t="s">
        <v>121</v>
      </c>
      <c r="D295" s="73">
        <v>0</v>
      </c>
      <c r="E295" s="74">
        <v>264.10000000000002</v>
      </c>
      <c r="F295" s="74">
        <v>167.5</v>
      </c>
      <c r="G295" s="75">
        <v>0.63422945853843238</v>
      </c>
    </row>
    <row r="296" spans="1:7" x14ac:dyDescent="0.25">
      <c r="A296" s="70" t="s">
        <v>144</v>
      </c>
      <c r="B296" s="71" t="s">
        <v>262</v>
      </c>
      <c r="C296" s="72" t="s">
        <v>121</v>
      </c>
      <c r="D296" s="73">
        <v>702</v>
      </c>
      <c r="E296" s="74">
        <v>178.6</v>
      </c>
      <c r="F296" s="74">
        <v>167.5</v>
      </c>
      <c r="G296" s="75">
        <v>0.9378499440089586</v>
      </c>
    </row>
    <row r="297" spans="1:7" x14ac:dyDescent="0.25">
      <c r="A297" s="70" t="s">
        <v>185</v>
      </c>
      <c r="B297" s="71" t="s">
        <v>262</v>
      </c>
      <c r="C297" s="72" t="s">
        <v>121</v>
      </c>
      <c r="D297" s="73">
        <v>703</v>
      </c>
      <c r="E297" s="74">
        <v>39</v>
      </c>
      <c r="F297" s="74">
        <v>0</v>
      </c>
      <c r="G297" s="75">
        <v>0</v>
      </c>
    </row>
    <row r="298" spans="1:7" x14ac:dyDescent="0.25">
      <c r="A298" s="70" t="s">
        <v>196</v>
      </c>
      <c r="B298" s="71" t="s">
        <v>262</v>
      </c>
      <c r="C298" s="72" t="s">
        <v>121</v>
      </c>
      <c r="D298" s="73">
        <v>709</v>
      </c>
      <c r="E298" s="74">
        <v>15.7</v>
      </c>
      <c r="F298" s="74">
        <v>0</v>
      </c>
      <c r="G298" s="75">
        <v>0</v>
      </c>
    </row>
    <row r="299" spans="1:7" x14ac:dyDescent="0.25">
      <c r="A299" s="70" t="s">
        <v>218</v>
      </c>
      <c r="B299" s="71" t="s">
        <v>262</v>
      </c>
      <c r="C299" s="72" t="s">
        <v>121</v>
      </c>
      <c r="D299" s="73">
        <v>801</v>
      </c>
      <c r="E299" s="74">
        <v>30.8</v>
      </c>
      <c r="F299" s="74">
        <v>0</v>
      </c>
      <c r="G299" s="75">
        <v>0</v>
      </c>
    </row>
    <row r="300" spans="1:7" ht="63" x14ac:dyDescent="0.25">
      <c r="A300" s="70" t="s">
        <v>263</v>
      </c>
      <c r="B300" s="71" t="s">
        <v>264</v>
      </c>
      <c r="C300" s="72" t="s">
        <v>114</v>
      </c>
      <c r="D300" s="73">
        <v>0</v>
      </c>
      <c r="E300" s="74">
        <v>3</v>
      </c>
      <c r="F300" s="74">
        <v>0</v>
      </c>
      <c r="G300" s="75">
        <v>0</v>
      </c>
    </row>
    <row r="301" spans="1:7" ht="63" x14ac:dyDescent="0.25">
      <c r="A301" s="70" t="s">
        <v>200</v>
      </c>
      <c r="B301" s="71" t="s">
        <v>265</v>
      </c>
      <c r="C301" s="72" t="s">
        <v>114</v>
      </c>
      <c r="D301" s="73">
        <v>0</v>
      </c>
      <c r="E301" s="74">
        <v>3</v>
      </c>
      <c r="F301" s="74">
        <v>0</v>
      </c>
      <c r="G301" s="75">
        <v>0</v>
      </c>
    </row>
    <row r="302" spans="1:7" ht="31.5" x14ac:dyDescent="0.25">
      <c r="A302" s="70" t="s">
        <v>120</v>
      </c>
      <c r="B302" s="71" t="s">
        <v>265</v>
      </c>
      <c r="C302" s="72" t="s">
        <v>121</v>
      </c>
      <c r="D302" s="73">
        <v>0</v>
      </c>
      <c r="E302" s="74">
        <v>3</v>
      </c>
      <c r="F302" s="74">
        <v>0</v>
      </c>
      <c r="G302" s="75">
        <v>0</v>
      </c>
    </row>
    <row r="303" spans="1:7" ht="63" x14ac:dyDescent="0.25">
      <c r="A303" s="70" t="s">
        <v>266</v>
      </c>
      <c r="B303" s="71" t="s">
        <v>265</v>
      </c>
      <c r="C303" s="72" t="s">
        <v>121</v>
      </c>
      <c r="D303" s="73">
        <v>104</v>
      </c>
      <c r="E303" s="74">
        <v>3</v>
      </c>
      <c r="F303" s="74">
        <v>0</v>
      </c>
      <c r="G303" s="75">
        <v>0</v>
      </c>
    </row>
    <row r="304" spans="1:7" ht="47.25" x14ac:dyDescent="0.25">
      <c r="A304" s="70" t="s">
        <v>679</v>
      </c>
      <c r="B304" s="71" t="s">
        <v>267</v>
      </c>
      <c r="C304" s="72" t="s">
        <v>114</v>
      </c>
      <c r="D304" s="73">
        <v>0</v>
      </c>
      <c r="E304" s="74">
        <v>29178</v>
      </c>
      <c r="F304" s="74">
        <v>9449.2000000000007</v>
      </c>
      <c r="G304" s="75">
        <v>0.32384673384056484</v>
      </c>
    </row>
    <row r="305" spans="1:7" ht="31.5" x14ac:dyDescent="0.25">
      <c r="A305" s="70" t="s">
        <v>268</v>
      </c>
      <c r="B305" s="71" t="s">
        <v>269</v>
      </c>
      <c r="C305" s="72" t="s">
        <v>114</v>
      </c>
      <c r="D305" s="73">
        <v>0</v>
      </c>
      <c r="E305" s="74">
        <v>10043.200000000001</v>
      </c>
      <c r="F305" s="74">
        <v>3955.3</v>
      </c>
      <c r="G305" s="75">
        <v>0.3938286601879879</v>
      </c>
    </row>
    <row r="306" spans="1:7" ht="31.5" x14ac:dyDescent="0.25">
      <c r="A306" s="70" t="s">
        <v>194</v>
      </c>
      <c r="B306" s="71" t="s">
        <v>270</v>
      </c>
      <c r="C306" s="72" t="s">
        <v>114</v>
      </c>
      <c r="D306" s="73">
        <v>0</v>
      </c>
      <c r="E306" s="74">
        <v>774.1</v>
      </c>
      <c r="F306" s="74">
        <v>282.60000000000002</v>
      </c>
      <c r="G306" s="75">
        <v>0.36506911251776258</v>
      </c>
    </row>
    <row r="307" spans="1:7" ht="78.75" x14ac:dyDescent="0.25">
      <c r="A307" s="70" t="s">
        <v>136</v>
      </c>
      <c r="B307" s="71" t="s">
        <v>270</v>
      </c>
      <c r="C307" s="72" t="s">
        <v>137</v>
      </c>
      <c r="D307" s="73">
        <v>0</v>
      </c>
      <c r="E307" s="74">
        <v>738.4</v>
      </c>
      <c r="F307" s="74">
        <v>280.5</v>
      </c>
      <c r="G307" s="75">
        <v>0.37987540628385702</v>
      </c>
    </row>
    <row r="308" spans="1:7" ht="31.5" x14ac:dyDescent="0.25">
      <c r="A308" s="70" t="s">
        <v>271</v>
      </c>
      <c r="B308" s="71" t="s">
        <v>270</v>
      </c>
      <c r="C308" s="72" t="s">
        <v>137</v>
      </c>
      <c r="D308" s="73">
        <v>505</v>
      </c>
      <c r="E308" s="74">
        <v>738.4</v>
      </c>
      <c r="F308" s="74">
        <v>280.5</v>
      </c>
      <c r="G308" s="75">
        <v>0.37987540628385702</v>
      </c>
    </row>
    <row r="309" spans="1:7" ht="31.5" x14ac:dyDescent="0.25">
      <c r="A309" s="70" t="s">
        <v>120</v>
      </c>
      <c r="B309" s="71" t="s">
        <v>270</v>
      </c>
      <c r="C309" s="72" t="s">
        <v>121</v>
      </c>
      <c r="D309" s="73">
        <v>0</v>
      </c>
      <c r="E309" s="74">
        <v>35.700000000000003</v>
      </c>
      <c r="F309" s="74">
        <v>2.1</v>
      </c>
      <c r="G309" s="75">
        <v>5.8823529411764705E-2</v>
      </c>
    </row>
    <row r="310" spans="1:7" ht="31.5" x14ac:dyDescent="0.25">
      <c r="A310" s="70" t="s">
        <v>271</v>
      </c>
      <c r="B310" s="71" t="s">
        <v>270</v>
      </c>
      <c r="C310" s="72" t="s">
        <v>121</v>
      </c>
      <c r="D310" s="73">
        <v>505</v>
      </c>
      <c r="E310" s="74">
        <v>35.700000000000003</v>
      </c>
      <c r="F310" s="74">
        <v>2.1</v>
      </c>
      <c r="G310" s="75">
        <v>5.8823529411764705E-2</v>
      </c>
    </row>
    <row r="311" spans="1:7" ht="157.5" customHeight="1" x14ac:dyDescent="0.25">
      <c r="A311" s="70" t="s">
        <v>189</v>
      </c>
      <c r="B311" s="71" t="s">
        <v>680</v>
      </c>
      <c r="C311" s="72" t="s">
        <v>114</v>
      </c>
      <c r="D311" s="73">
        <v>0</v>
      </c>
      <c r="E311" s="74">
        <v>9269.1</v>
      </c>
      <c r="F311" s="74">
        <v>3672.7</v>
      </c>
      <c r="G311" s="75">
        <v>0.39623048623922491</v>
      </c>
    </row>
    <row r="312" spans="1:7" ht="78.75" x14ac:dyDescent="0.25">
      <c r="A312" s="70" t="s">
        <v>136</v>
      </c>
      <c r="B312" s="71" t="s">
        <v>680</v>
      </c>
      <c r="C312" s="72" t="s">
        <v>137</v>
      </c>
      <c r="D312" s="73">
        <v>0</v>
      </c>
      <c r="E312" s="74">
        <v>9269.1</v>
      </c>
      <c r="F312" s="74">
        <v>3672.7</v>
      </c>
      <c r="G312" s="75">
        <v>0.39623048623922491</v>
      </c>
    </row>
    <row r="313" spans="1:7" ht="31.5" x14ac:dyDescent="0.25">
      <c r="A313" s="70" t="s">
        <v>271</v>
      </c>
      <c r="B313" s="71" t="s">
        <v>680</v>
      </c>
      <c r="C313" s="72" t="s">
        <v>137</v>
      </c>
      <c r="D313" s="73">
        <v>505</v>
      </c>
      <c r="E313" s="74">
        <v>9269.1</v>
      </c>
      <c r="F313" s="74">
        <v>3672.7</v>
      </c>
      <c r="G313" s="75">
        <v>0.39623048623922491</v>
      </c>
    </row>
    <row r="314" spans="1:7" ht="31.5" x14ac:dyDescent="0.25">
      <c r="A314" s="70" t="s">
        <v>272</v>
      </c>
      <c r="B314" s="71" t="s">
        <v>273</v>
      </c>
      <c r="C314" s="72" t="s">
        <v>114</v>
      </c>
      <c r="D314" s="73">
        <v>0</v>
      </c>
      <c r="E314" s="74">
        <v>12015.9</v>
      </c>
      <c r="F314" s="74">
        <v>5493.9</v>
      </c>
      <c r="G314" s="75">
        <v>0.45721918458043093</v>
      </c>
    </row>
    <row r="315" spans="1:7" ht="47.25" x14ac:dyDescent="0.25">
      <c r="A315" s="70" t="s">
        <v>274</v>
      </c>
      <c r="B315" s="71" t="s">
        <v>275</v>
      </c>
      <c r="C315" s="72" t="s">
        <v>114</v>
      </c>
      <c r="D315" s="73">
        <v>0</v>
      </c>
      <c r="E315" s="74">
        <v>12015.9</v>
      </c>
      <c r="F315" s="74">
        <v>5493.9</v>
      </c>
      <c r="G315" s="75">
        <v>0.45721918458043093</v>
      </c>
    </row>
    <row r="316" spans="1:7" ht="78.75" x14ac:dyDescent="0.25">
      <c r="A316" s="70" t="s">
        <v>136</v>
      </c>
      <c r="B316" s="71" t="s">
        <v>275</v>
      </c>
      <c r="C316" s="72" t="s">
        <v>137</v>
      </c>
      <c r="D316" s="73">
        <v>0</v>
      </c>
      <c r="E316" s="74">
        <v>1128</v>
      </c>
      <c r="F316" s="74">
        <v>590.6</v>
      </c>
      <c r="G316" s="75">
        <v>0.52358156028368796</v>
      </c>
    </row>
    <row r="317" spans="1:7" ht="31.5" x14ac:dyDescent="0.25">
      <c r="A317" s="70" t="s">
        <v>271</v>
      </c>
      <c r="B317" s="71" t="s">
        <v>275</v>
      </c>
      <c r="C317" s="72" t="s">
        <v>137</v>
      </c>
      <c r="D317" s="73">
        <v>505</v>
      </c>
      <c r="E317" s="74">
        <v>1128</v>
      </c>
      <c r="F317" s="74">
        <v>590.6</v>
      </c>
      <c r="G317" s="75">
        <v>0.52358156028368796</v>
      </c>
    </row>
    <row r="318" spans="1:7" ht="31.5" x14ac:dyDescent="0.25">
      <c r="A318" s="70" t="s">
        <v>120</v>
      </c>
      <c r="B318" s="71" t="s">
        <v>275</v>
      </c>
      <c r="C318" s="72" t="s">
        <v>121</v>
      </c>
      <c r="D318" s="73">
        <v>0</v>
      </c>
      <c r="E318" s="74">
        <v>56.4</v>
      </c>
      <c r="F318" s="74">
        <v>56.4</v>
      </c>
      <c r="G318" s="75">
        <v>1</v>
      </c>
    </row>
    <row r="319" spans="1:7" ht="31.5" x14ac:dyDescent="0.25">
      <c r="A319" s="70" t="s">
        <v>271</v>
      </c>
      <c r="B319" s="71" t="s">
        <v>275</v>
      </c>
      <c r="C319" s="72" t="s">
        <v>121</v>
      </c>
      <c r="D319" s="73">
        <v>505</v>
      </c>
      <c r="E319" s="74">
        <v>56.4</v>
      </c>
      <c r="F319" s="74">
        <v>56.4</v>
      </c>
      <c r="G319" s="75">
        <v>1</v>
      </c>
    </row>
    <row r="320" spans="1:7" x14ac:dyDescent="0.25">
      <c r="A320" s="70" t="s">
        <v>167</v>
      </c>
      <c r="B320" s="71" t="s">
        <v>275</v>
      </c>
      <c r="C320" s="72" t="s">
        <v>168</v>
      </c>
      <c r="D320" s="73">
        <v>0</v>
      </c>
      <c r="E320" s="74">
        <v>10831.5</v>
      </c>
      <c r="F320" s="74">
        <v>4846.8999999999996</v>
      </c>
      <c r="G320" s="75">
        <v>0.44748188154918522</v>
      </c>
    </row>
    <row r="321" spans="1:7" x14ac:dyDescent="0.25">
      <c r="A321" s="70" t="s">
        <v>276</v>
      </c>
      <c r="B321" s="71" t="s">
        <v>275</v>
      </c>
      <c r="C321" s="72" t="s">
        <v>168</v>
      </c>
      <c r="D321" s="73">
        <v>1003</v>
      </c>
      <c r="E321" s="74">
        <v>10831.5</v>
      </c>
      <c r="F321" s="74">
        <v>4846.8999999999996</v>
      </c>
      <c r="G321" s="75">
        <v>0.44748188154918522</v>
      </c>
    </row>
    <row r="322" spans="1:7" ht="47.25" x14ac:dyDescent="0.25">
      <c r="A322" s="70" t="s">
        <v>681</v>
      </c>
      <c r="B322" s="71" t="s">
        <v>682</v>
      </c>
      <c r="C322" s="72" t="s">
        <v>114</v>
      </c>
      <c r="D322" s="73">
        <v>0</v>
      </c>
      <c r="E322" s="74">
        <v>7118.9</v>
      </c>
      <c r="F322" s="74">
        <v>0</v>
      </c>
      <c r="G322" s="75">
        <v>0</v>
      </c>
    </row>
    <row r="323" spans="1:7" ht="31.5" x14ac:dyDescent="0.25">
      <c r="A323" s="70" t="s">
        <v>683</v>
      </c>
      <c r="B323" s="71" t="s">
        <v>684</v>
      </c>
      <c r="C323" s="72" t="s">
        <v>114</v>
      </c>
      <c r="D323" s="73">
        <v>0</v>
      </c>
      <c r="E323" s="74">
        <v>7118.9</v>
      </c>
      <c r="F323" s="74">
        <v>0</v>
      </c>
      <c r="G323" s="75">
        <v>0</v>
      </c>
    </row>
    <row r="324" spans="1:7" ht="31.5" x14ac:dyDescent="0.25">
      <c r="A324" s="70" t="s">
        <v>120</v>
      </c>
      <c r="B324" s="71" t="s">
        <v>684</v>
      </c>
      <c r="C324" s="72" t="s">
        <v>121</v>
      </c>
      <c r="D324" s="73">
        <v>0</v>
      </c>
      <c r="E324" s="74">
        <v>7118.9</v>
      </c>
      <c r="F324" s="74">
        <v>0</v>
      </c>
      <c r="G324" s="75">
        <v>0</v>
      </c>
    </row>
    <row r="325" spans="1:7" x14ac:dyDescent="0.25">
      <c r="A325" s="70" t="s">
        <v>685</v>
      </c>
      <c r="B325" s="71" t="s">
        <v>684</v>
      </c>
      <c r="C325" s="72" t="s">
        <v>121</v>
      </c>
      <c r="D325" s="73">
        <v>503</v>
      </c>
      <c r="E325" s="74">
        <v>7118.9</v>
      </c>
      <c r="F325" s="74">
        <v>0</v>
      </c>
      <c r="G325" s="75">
        <v>0</v>
      </c>
    </row>
    <row r="326" spans="1:7" ht="47.25" x14ac:dyDescent="0.25">
      <c r="A326" s="70" t="s">
        <v>686</v>
      </c>
      <c r="B326" s="71" t="s">
        <v>277</v>
      </c>
      <c r="C326" s="72" t="s">
        <v>114</v>
      </c>
      <c r="D326" s="73">
        <v>0</v>
      </c>
      <c r="E326" s="74">
        <v>570</v>
      </c>
      <c r="F326" s="74">
        <v>0</v>
      </c>
      <c r="G326" s="75">
        <v>0</v>
      </c>
    </row>
    <row r="327" spans="1:7" ht="31.5" x14ac:dyDescent="0.25">
      <c r="A327" s="70" t="s">
        <v>278</v>
      </c>
      <c r="B327" s="71" t="s">
        <v>279</v>
      </c>
      <c r="C327" s="72" t="s">
        <v>114</v>
      </c>
      <c r="D327" s="73">
        <v>0</v>
      </c>
      <c r="E327" s="74">
        <v>570</v>
      </c>
      <c r="F327" s="74">
        <v>0</v>
      </c>
      <c r="G327" s="75">
        <v>0</v>
      </c>
    </row>
    <row r="328" spans="1:7" ht="31.5" x14ac:dyDescent="0.25">
      <c r="A328" s="70" t="s">
        <v>280</v>
      </c>
      <c r="B328" s="71" t="s">
        <v>281</v>
      </c>
      <c r="C328" s="72" t="s">
        <v>114</v>
      </c>
      <c r="D328" s="73">
        <v>0</v>
      </c>
      <c r="E328" s="74">
        <v>570</v>
      </c>
      <c r="F328" s="74">
        <v>0</v>
      </c>
      <c r="G328" s="75">
        <v>0</v>
      </c>
    </row>
    <row r="329" spans="1:7" ht="31.5" x14ac:dyDescent="0.25">
      <c r="A329" s="70" t="s">
        <v>120</v>
      </c>
      <c r="B329" s="71" t="s">
        <v>281</v>
      </c>
      <c r="C329" s="72" t="s">
        <v>121</v>
      </c>
      <c r="D329" s="73">
        <v>0</v>
      </c>
      <c r="E329" s="74">
        <v>570</v>
      </c>
      <c r="F329" s="74">
        <v>0</v>
      </c>
      <c r="G329" s="75">
        <v>0</v>
      </c>
    </row>
    <row r="330" spans="1:7" x14ac:dyDescent="0.25">
      <c r="A330" s="70" t="s">
        <v>282</v>
      </c>
      <c r="B330" s="71" t="s">
        <v>281</v>
      </c>
      <c r="C330" s="72" t="s">
        <v>121</v>
      </c>
      <c r="D330" s="73">
        <v>412</v>
      </c>
      <c r="E330" s="74">
        <v>570</v>
      </c>
      <c r="F330" s="74">
        <v>0</v>
      </c>
      <c r="G330" s="75">
        <v>0</v>
      </c>
    </row>
    <row r="331" spans="1:7" s="69" customFormat="1" ht="47.25" x14ac:dyDescent="0.25">
      <c r="A331" s="63" t="s">
        <v>687</v>
      </c>
      <c r="B331" s="64" t="s">
        <v>283</v>
      </c>
      <c r="C331" s="65" t="s">
        <v>114</v>
      </c>
      <c r="D331" s="66">
        <v>0</v>
      </c>
      <c r="E331" s="67">
        <v>176479.7</v>
      </c>
      <c r="F331" s="67">
        <v>94505.600000000006</v>
      </c>
      <c r="G331" s="68">
        <v>0.53550408347249001</v>
      </c>
    </row>
    <row r="332" spans="1:7" ht="63" x14ac:dyDescent="0.25">
      <c r="A332" s="70" t="s">
        <v>688</v>
      </c>
      <c r="B332" s="71" t="s">
        <v>284</v>
      </c>
      <c r="C332" s="72" t="s">
        <v>114</v>
      </c>
      <c r="D332" s="73">
        <v>0</v>
      </c>
      <c r="E332" s="74">
        <v>48203.4</v>
      </c>
      <c r="F332" s="74">
        <v>21273.5</v>
      </c>
      <c r="G332" s="75">
        <v>0.44132779015588108</v>
      </c>
    </row>
    <row r="333" spans="1:7" ht="78.75" x14ac:dyDescent="0.25">
      <c r="A333" s="70" t="s">
        <v>285</v>
      </c>
      <c r="B333" s="71" t="s">
        <v>286</v>
      </c>
      <c r="C333" s="72" t="s">
        <v>114</v>
      </c>
      <c r="D333" s="73">
        <v>0</v>
      </c>
      <c r="E333" s="74">
        <v>48203.4</v>
      </c>
      <c r="F333" s="74">
        <v>21273.5</v>
      </c>
      <c r="G333" s="75">
        <v>0.44132779015588108</v>
      </c>
    </row>
    <row r="334" spans="1:7" ht="31.5" x14ac:dyDescent="0.25">
      <c r="A334" s="70" t="s">
        <v>127</v>
      </c>
      <c r="B334" s="71" t="s">
        <v>287</v>
      </c>
      <c r="C334" s="72" t="s">
        <v>114</v>
      </c>
      <c r="D334" s="73">
        <v>0</v>
      </c>
      <c r="E334" s="74">
        <v>68.099999999999994</v>
      </c>
      <c r="F334" s="74">
        <v>32.1</v>
      </c>
      <c r="G334" s="75">
        <v>0.47136563876651988</v>
      </c>
    </row>
    <row r="335" spans="1:7" ht="31.5" x14ac:dyDescent="0.25">
      <c r="A335" s="70" t="s">
        <v>120</v>
      </c>
      <c r="B335" s="71" t="s">
        <v>287</v>
      </c>
      <c r="C335" s="72" t="s">
        <v>121</v>
      </c>
      <c r="D335" s="73">
        <v>0</v>
      </c>
      <c r="E335" s="74">
        <v>68.099999999999994</v>
      </c>
      <c r="F335" s="74">
        <v>32.1</v>
      </c>
      <c r="G335" s="75">
        <v>0.47136563876651988</v>
      </c>
    </row>
    <row r="336" spans="1:7" ht="31.5" x14ac:dyDescent="0.25">
      <c r="A336" s="70" t="s">
        <v>129</v>
      </c>
      <c r="B336" s="71" t="s">
        <v>287</v>
      </c>
      <c r="C336" s="72" t="s">
        <v>121</v>
      </c>
      <c r="D336" s="73">
        <v>705</v>
      </c>
      <c r="E336" s="74">
        <v>68.099999999999994</v>
      </c>
      <c r="F336" s="74">
        <v>32.1</v>
      </c>
      <c r="G336" s="75">
        <v>0.47136563876651988</v>
      </c>
    </row>
    <row r="337" spans="1:7" ht="21.75" customHeight="1" x14ac:dyDescent="0.25">
      <c r="A337" s="70" t="s">
        <v>239</v>
      </c>
      <c r="B337" s="71" t="s">
        <v>288</v>
      </c>
      <c r="C337" s="72" t="s">
        <v>114</v>
      </c>
      <c r="D337" s="73">
        <v>0</v>
      </c>
      <c r="E337" s="74">
        <v>3778.5</v>
      </c>
      <c r="F337" s="74">
        <v>1404.2</v>
      </c>
      <c r="G337" s="75">
        <v>0.37162895328834195</v>
      </c>
    </row>
    <row r="338" spans="1:7" ht="78.75" x14ac:dyDescent="0.25">
      <c r="A338" s="70" t="s">
        <v>136</v>
      </c>
      <c r="B338" s="71" t="s">
        <v>288</v>
      </c>
      <c r="C338" s="72" t="s">
        <v>137</v>
      </c>
      <c r="D338" s="73">
        <v>0</v>
      </c>
      <c r="E338" s="74">
        <v>1375.8</v>
      </c>
      <c r="F338" s="74">
        <v>558.9</v>
      </c>
      <c r="G338" s="75">
        <v>0.40623637156563452</v>
      </c>
    </row>
    <row r="339" spans="1:7" ht="47.25" x14ac:dyDescent="0.25">
      <c r="A339" s="70" t="s">
        <v>289</v>
      </c>
      <c r="B339" s="71" t="s">
        <v>288</v>
      </c>
      <c r="C339" s="72" t="s">
        <v>137</v>
      </c>
      <c r="D339" s="73">
        <v>106</v>
      </c>
      <c r="E339" s="74">
        <v>1375.8</v>
      </c>
      <c r="F339" s="74">
        <v>558.9</v>
      </c>
      <c r="G339" s="75">
        <v>0.40623637156563452</v>
      </c>
    </row>
    <row r="340" spans="1:7" ht="31.5" x14ac:dyDescent="0.25">
      <c r="A340" s="70" t="s">
        <v>120</v>
      </c>
      <c r="B340" s="71" t="s">
        <v>288</v>
      </c>
      <c r="C340" s="72" t="s">
        <v>121</v>
      </c>
      <c r="D340" s="73">
        <v>0</v>
      </c>
      <c r="E340" s="74">
        <v>2402.6999999999998</v>
      </c>
      <c r="F340" s="74">
        <v>845.2</v>
      </c>
      <c r="G340" s="75">
        <v>0.3517709243767429</v>
      </c>
    </row>
    <row r="341" spans="1:7" ht="47.25" x14ac:dyDescent="0.25">
      <c r="A341" s="70" t="s">
        <v>289</v>
      </c>
      <c r="B341" s="71" t="s">
        <v>288</v>
      </c>
      <c r="C341" s="72" t="s">
        <v>121</v>
      </c>
      <c r="D341" s="73">
        <v>106</v>
      </c>
      <c r="E341" s="74">
        <v>2402.6999999999998</v>
      </c>
      <c r="F341" s="74">
        <v>845.2</v>
      </c>
      <c r="G341" s="75">
        <v>0.3517709243767429</v>
      </c>
    </row>
    <row r="342" spans="1:7" x14ac:dyDescent="0.25">
      <c r="A342" s="70" t="s">
        <v>130</v>
      </c>
      <c r="B342" s="71" t="s">
        <v>290</v>
      </c>
      <c r="C342" s="72" t="s">
        <v>114</v>
      </c>
      <c r="D342" s="73">
        <v>0</v>
      </c>
      <c r="E342" s="74">
        <v>1308.4000000000001</v>
      </c>
      <c r="F342" s="74">
        <v>647.20000000000005</v>
      </c>
      <c r="G342" s="75">
        <v>0.4946499541424641</v>
      </c>
    </row>
    <row r="343" spans="1:7" ht="31.5" x14ac:dyDescent="0.25">
      <c r="A343" s="70" t="s">
        <v>120</v>
      </c>
      <c r="B343" s="71" t="s">
        <v>290</v>
      </c>
      <c r="C343" s="72" t="s">
        <v>121</v>
      </c>
      <c r="D343" s="73">
        <v>0</v>
      </c>
      <c r="E343" s="74">
        <v>1308.4000000000001</v>
      </c>
      <c r="F343" s="74">
        <v>647.20000000000005</v>
      </c>
      <c r="G343" s="75">
        <v>0.4946499541424641</v>
      </c>
    </row>
    <row r="344" spans="1:7" x14ac:dyDescent="0.25">
      <c r="A344" s="70" t="s">
        <v>248</v>
      </c>
      <c r="B344" s="71" t="s">
        <v>290</v>
      </c>
      <c r="C344" s="72" t="s">
        <v>121</v>
      </c>
      <c r="D344" s="73">
        <v>113</v>
      </c>
      <c r="E344" s="74">
        <v>1308.4000000000001</v>
      </c>
      <c r="F344" s="74">
        <v>647.20000000000005</v>
      </c>
      <c r="G344" s="75">
        <v>0.4946499541424641</v>
      </c>
    </row>
    <row r="345" spans="1:7" ht="82.5" customHeight="1" x14ac:dyDescent="0.25">
      <c r="A345" s="70" t="s">
        <v>689</v>
      </c>
      <c r="B345" s="71" t="s">
        <v>690</v>
      </c>
      <c r="C345" s="72" t="s">
        <v>114</v>
      </c>
      <c r="D345" s="73">
        <v>0</v>
      </c>
      <c r="E345" s="74">
        <v>47.8</v>
      </c>
      <c r="F345" s="74">
        <v>0</v>
      </c>
      <c r="G345" s="75">
        <v>0</v>
      </c>
    </row>
    <row r="346" spans="1:7" ht="78.75" x14ac:dyDescent="0.25">
      <c r="A346" s="70" t="s">
        <v>136</v>
      </c>
      <c r="B346" s="71" t="s">
        <v>690</v>
      </c>
      <c r="C346" s="72" t="s">
        <v>137</v>
      </c>
      <c r="D346" s="73">
        <v>0</v>
      </c>
      <c r="E346" s="74">
        <v>47.8</v>
      </c>
      <c r="F346" s="74">
        <v>0</v>
      </c>
      <c r="G346" s="75">
        <v>0</v>
      </c>
    </row>
    <row r="347" spans="1:7" ht="47.25" x14ac:dyDescent="0.25">
      <c r="A347" s="70" t="s">
        <v>289</v>
      </c>
      <c r="B347" s="71" t="s">
        <v>690</v>
      </c>
      <c r="C347" s="72" t="s">
        <v>137</v>
      </c>
      <c r="D347" s="73">
        <v>106</v>
      </c>
      <c r="E347" s="74">
        <v>47.8</v>
      </c>
      <c r="F347" s="74">
        <v>0</v>
      </c>
      <c r="G347" s="75">
        <v>0</v>
      </c>
    </row>
    <row r="348" spans="1:7" ht="162.75" customHeight="1" x14ac:dyDescent="0.25">
      <c r="A348" s="70" t="s">
        <v>189</v>
      </c>
      <c r="B348" s="71" t="s">
        <v>691</v>
      </c>
      <c r="C348" s="72" t="s">
        <v>114</v>
      </c>
      <c r="D348" s="73">
        <v>0</v>
      </c>
      <c r="E348" s="74">
        <v>43000.6</v>
      </c>
      <c r="F348" s="74">
        <v>19190.099999999999</v>
      </c>
      <c r="G348" s="75">
        <v>0.44627516825346619</v>
      </c>
    </row>
    <row r="349" spans="1:7" ht="78.75" x14ac:dyDescent="0.25">
      <c r="A349" s="70" t="s">
        <v>136</v>
      </c>
      <c r="B349" s="71" t="s">
        <v>691</v>
      </c>
      <c r="C349" s="72" t="s">
        <v>137</v>
      </c>
      <c r="D349" s="73">
        <v>0</v>
      </c>
      <c r="E349" s="74">
        <v>43000.6</v>
      </c>
      <c r="F349" s="74">
        <v>19190.099999999999</v>
      </c>
      <c r="G349" s="75">
        <v>0.44627516825346619</v>
      </c>
    </row>
    <row r="350" spans="1:7" x14ac:dyDescent="0.25">
      <c r="A350" s="70" t="s">
        <v>248</v>
      </c>
      <c r="B350" s="71" t="s">
        <v>691</v>
      </c>
      <c r="C350" s="72" t="s">
        <v>137</v>
      </c>
      <c r="D350" s="73">
        <v>113</v>
      </c>
      <c r="E350" s="74">
        <v>30971.5</v>
      </c>
      <c r="F350" s="74">
        <v>14218.1</v>
      </c>
      <c r="G350" s="75">
        <v>0.45907043572316486</v>
      </c>
    </row>
    <row r="351" spans="1:7" ht="47.25" x14ac:dyDescent="0.25">
      <c r="A351" s="70" t="s">
        <v>289</v>
      </c>
      <c r="B351" s="71" t="s">
        <v>691</v>
      </c>
      <c r="C351" s="72" t="s">
        <v>137</v>
      </c>
      <c r="D351" s="73">
        <v>106</v>
      </c>
      <c r="E351" s="74">
        <v>12029.1</v>
      </c>
      <c r="F351" s="74">
        <v>4971.8999999999996</v>
      </c>
      <c r="G351" s="75">
        <v>0.41332269247075837</v>
      </c>
    </row>
    <row r="352" spans="1:7" ht="63" x14ac:dyDescent="0.25">
      <c r="A352" s="70" t="s">
        <v>692</v>
      </c>
      <c r="B352" s="71" t="s">
        <v>291</v>
      </c>
      <c r="C352" s="72" t="s">
        <v>114</v>
      </c>
      <c r="D352" s="73">
        <v>0</v>
      </c>
      <c r="E352" s="74">
        <v>128276.3</v>
      </c>
      <c r="F352" s="74">
        <v>73232.100000000006</v>
      </c>
      <c r="G352" s="75">
        <v>0.57089345420783111</v>
      </c>
    </row>
    <row r="353" spans="1:7" ht="35.25" customHeight="1" x14ac:dyDescent="0.25">
      <c r="A353" s="70" t="s">
        <v>292</v>
      </c>
      <c r="B353" s="71" t="s">
        <v>293</v>
      </c>
      <c r="C353" s="72" t="s">
        <v>114</v>
      </c>
      <c r="D353" s="73">
        <v>0</v>
      </c>
      <c r="E353" s="74">
        <v>128276.3</v>
      </c>
      <c r="F353" s="74">
        <v>73232.100000000006</v>
      </c>
      <c r="G353" s="75">
        <v>0.57089345420783111</v>
      </c>
    </row>
    <row r="354" spans="1:7" ht="31.5" x14ac:dyDescent="0.25">
      <c r="A354" s="70" t="s">
        <v>300</v>
      </c>
      <c r="B354" s="71" t="s">
        <v>693</v>
      </c>
      <c r="C354" s="72" t="s">
        <v>114</v>
      </c>
      <c r="D354" s="73">
        <v>0</v>
      </c>
      <c r="E354" s="74">
        <v>13413.8</v>
      </c>
      <c r="F354" s="74">
        <v>7875.3</v>
      </c>
      <c r="G354" s="75">
        <v>0.58710432539623381</v>
      </c>
    </row>
    <row r="355" spans="1:7" x14ac:dyDescent="0.25">
      <c r="A355" s="70" t="s">
        <v>296</v>
      </c>
      <c r="B355" s="71" t="s">
        <v>693</v>
      </c>
      <c r="C355" s="72" t="s">
        <v>297</v>
      </c>
      <c r="D355" s="73">
        <v>0</v>
      </c>
      <c r="E355" s="74">
        <v>13413.8</v>
      </c>
      <c r="F355" s="74">
        <v>7875.3</v>
      </c>
      <c r="G355" s="75">
        <v>0.58710432539623381</v>
      </c>
    </row>
    <row r="356" spans="1:7" ht="47.25" x14ac:dyDescent="0.25">
      <c r="A356" s="70" t="s">
        <v>299</v>
      </c>
      <c r="B356" s="71" t="s">
        <v>693</v>
      </c>
      <c r="C356" s="72" t="s">
        <v>297</v>
      </c>
      <c r="D356" s="73">
        <v>1401</v>
      </c>
      <c r="E356" s="74">
        <v>13413.8</v>
      </c>
      <c r="F356" s="74">
        <v>7875.3</v>
      </c>
      <c r="G356" s="75">
        <v>0.58710432539623381</v>
      </c>
    </row>
    <row r="357" spans="1:7" ht="47.25" x14ac:dyDescent="0.25">
      <c r="A357" s="70" t="s">
        <v>294</v>
      </c>
      <c r="B357" s="71" t="s">
        <v>295</v>
      </c>
      <c r="C357" s="72" t="s">
        <v>114</v>
      </c>
      <c r="D357" s="73">
        <v>0</v>
      </c>
      <c r="E357" s="74">
        <v>7000</v>
      </c>
      <c r="F357" s="74">
        <v>1647.1</v>
      </c>
      <c r="G357" s="75">
        <v>0.23529999999999998</v>
      </c>
    </row>
    <row r="358" spans="1:7" x14ac:dyDescent="0.25">
      <c r="A358" s="70" t="s">
        <v>296</v>
      </c>
      <c r="B358" s="71" t="s">
        <v>295</v>
      </c>
      <c r="C358" s="72" t="s">
        <v>297</v>
      </c>
      <c r="D358" s="73">
        <v>0</v>
      </c>
      <c r="E358" s="74">
        <v>7000</v>
      </c>
      <c r="F358" s="74">
        <v>1647.1</v>
      </c>
      <c r="G358" s="75">
        <v>0.23529999999999998</v>
      </c>
    </row>
    <row r="359" spans="1:7" x14ac:dyDescent="0.25">
      <c r="A359" s="70" t="s">
        <v>298</v>
      </c>
      <c r="B359" s="71" t="s">
        <v>295</v>
      </c>
      <c r="C359" s="72" t="s">
        <v>297</v>
      </c>
      <c r="D359" s="73">
        <v>1403</v>
      </c>
      <c r="E359" s="74">
        <v>7000</v>
      </c>
      <c r="F359" s="74">
        <v>1647.1</v>
      </c>
      <c r="G359" s="75">
        <v>0.23529999999999998</v>
      </c>
    </row>
    <row r="360" spans="1:7" ht="78" customHeight="1" x14ac:dyDescent="0.25">
      <c r="A360" s="70" t="s">
        <v>689</v>
      </c>
      <c r="B360" s="71" t="s">
        <v>694</v>
      </c>
      <c r="C360" s="72" t="s">
        <v>114</v>
      </c>
      <c r="D360" s="73">
        <v>0</v>
      </c>
      <c r="E360" s="74">
        <v>107862.5</v>
      </c>
      <c r="F360" s="74">
        <v>63709.8</v>
      </c>
      <c r="G360" s="75">
        <v>0.59065755012168275</v>
      </c>
    </row>
    <row r="361" spans="1:7" x14ac:dyDescent="0.25">
      <c r="A361" s="70" t="s">
        <v>296</v>
      </c>
      <c r="B361" s="71" t="s">
        <v>694</v>
      </c>
      <c r="C361" s="72" t="s">
        <v>297</v>
      </c>
      <c r="D361" s="73">
        <v>0</v>
      </c>
      <c r="E361" s="74">
        <v>107862.5</v>
      </c>
      <c r="F361" s="74">
        <v>63709.8</v>
      </c>
      <c r="G361" s="75">
        <v>0.59065755012168275</v>
      </c>
    </row>
    <row r="362" spans="1:7" ht="47.25" x14ac:dyDescent="0.25">
      <c r="A362" s="70" t="s">
        <v>299</v>
      </c>
      <c r="B362" s="71" t="s">
        <v>694</v>
      </c>
      <c r="C362" s="72" t="s">
        <v>297</v>
      </c>
      <c r="D362" s="73">
        <v>1401</v>
      </c>
      <c r="E362" s="74">
        <v>107862.5</v>
      </c>
      <c r="F362" s="74">
        <v>63709.8</v>
      </c>
      <c r="G362" s="75">
        <v>0.59065755012168275</v>
      </c>
    </row>
    <row r="363" spans="1:7" s="69" customFormat="1" ht="47.25" x14ac:dyDescent="0.25">
      <c r="A363" s="63" t="s">
        <v>695</v>
      </c>
      <c r="B363" s="64" t="s">
        <v>301</v>
      </c>
      <c r="C363" s="65" t="s">
        <v>114</v>
      </c>
      <c r="D363" s="66">
        <v>0</v>
      </c>
      <c r="E363" s="67">
        <v>49834.2</v>
      </c>
      <c r="F363" s="67">
        <v>23864.9</v>
      </c>
      <c r="G363" s="68">
        <v>0.47888598592934173</v>
      </c>
    </row>
    <row r="364" spans="1:7" ht="51.75" customHeight="1" x14ac:dyDescent="0.25">
      <c r="A364" s="70" t="s">
        <v>696</v>
      </c>
      <c r="B364" s="71" t="s">
        <v>302</v>
      </c>
      <c r="C364" s="72" t="s">
        <v>114</v>
      </c>
      <c r="D364" s="73">
        <v>0</v>
      </c>
      <c r="E364" s="74">
        <v>896.7</v>
      </c>
      <c r="F364" s="74">
        <v>200.2</v>
      </c>
      <c r="G364" s="75">
        <v>0.22326307572209209</v>
      </c>
    </row>
    <row r="365" spans="1:7" ht="47.25" x14ac:dyDescent="0.25">
      <c r="A365" s="70" t="s">
        <v>303</v>
      </c>
      <c r="B365" s="71" t="s">
        <v>304</v>
      </c>
      <c r="C365" s="72" t="s">
        <v>114</v>
      </c>
      <c r="D365" s="73">
        <v>0</v>
      </c>
      <c r="E365" s="74">
        <v>896.7</v>
      </c>
      <c r="F365" s="74">
        <v>200.2</v>
      </c>
      <c r="G365" s="75">
        <v>0.22326307572209209</v>
      </c>
    </row>
    <row r="366" spans="1:7" ht="31.5" x14ac:dyDescent="0.25">
      <c r="A366" s="70" t="s">
        <v>305</v>
      </c>
      <c r="B366" s="71" t="s">
        <v>306</v>
      </c>
      <c r="C366" s="72" t="s">
        <v>114</v>
      </c>
      <c r="D366" s="73">
        <v>0</v>
      </c>
      <c r="E366" s="74">
        <v>200</v>
      </c>
      <c r="F366" s="74">
        <v>0</v>
      </c>
      <c r="G366" s="75">
        <v>0</v>
      </c>
    </row>
    <row r="367" spans="1:7" ht="31.5" x14ac:dyDescent="0.25">
      <c r="A367" s="70" t="s">
        <v>120</v>
      </c>
      <c r="B367" s="71" t="s">
        <v>306</v>
      </c>
      <c r="C367" s="72" t="s">
        <v>121</v>
      </c>
      <c r="D367" s="73">
        <v>0</v>
      </c>
      <c r="E367" s="74">
        <v>200</v>
      </c>
      <c r="F367" s="74">
        <v>0</v>
      </c>
      <c r="G367" s="75">
        <v>0</v>
      </c>
    </row>
    <row r="368" spans="1:7" x14ac:dyDescent="0.25">
      <c r="A368" s="70" t="s">
        <v>248</v>
      </c>
      <c r="B368" s="71" t="s">
        <v>306</v>
      </c>
      <c r="C368" s="72" t="s">
        <v>121</v>
      </c>
      <c r="D368" s="73">
        <v>113</v>
      </c>
      <c r="E368" s="74">
        <v>200</v>
      </c>
      <c r="F368" s="74">
        <v>0</v>
      </c>
      <c r="G368" s="75">
        <v>0</v>
      </c>
    </row>
    <row r="369" spans="1:7" ht="31.5" x14ac:dyDescent="0.25">
      <c r="A369" s="70" t="s">
        <v>307</v>
      </c>
      <c r="B369" s="71" t="s">
        <v>308</v>
      </c>
      <c r="C369" s="72" t="s">
        <v>114</v>
      </c>
      <c r="D369" s="73">
        <v>0</v>
      </c>
      <c r="E369" s="74">
        <v>200</v>
      </c>
      <c r="F369" s="74">
        <v>42</v>
      </c>
      <c r="G369" s="75">
        <v>0.21</v>
      </c>
    </row>
    <row r="370" spans="1:7" ht="31.5" x14ac:dyDescent="0.25">
      <c r="A370" s="70" t="s">
        <v>120</v>
      </c>
      <c r="B370" s="71" t="s">
        <v>308</v>
      </c>
      <c r="C370" s="72" t="s">
        <v>121</v>
      </c>
      <c r="D370" s="73">
        <v>0</v>
      </c>
      <c r="E370" s="74">
        <v>200</v>
      </c>
      <c r="F370" s="74">
        <v>42</v>
      </c>
      <c r="G370" s="75">
        <v>0.21</v>
      </c>
    </row>
    <row r="371" spans="1:7" x14ac:dyDescent="0.25">
      <c r="A371" s="70" t="s">
        <v>248</v>
      </c>
      <c r="B371" s="71" t="s">
        <v>308</v>
      </c>
      <c r="C371" s="72" t="s">
        <v>121</v>
      </c>
      <c r="D371" s="73">
        <v>113</v>
      </c>
      <c r="E371" s="74">
        <v>200</v>
      </c>
      <c r="F371" s="74">
        <v>42</v>
      </c>
      <c r="G371" s="75">
        <v>0.21</v>
      </c>
    </row>
    <row r="372" spans="1:7" ht="47.25" x14ac:dyDescent="0.25">
      <c r="A372" s="70" t="s">
        <v>309</v>
      </c>
      <c r="B372" s="71" t="s">
        <v>310</v>
      </c>
      <c r="C372" s="72" t="s">
        <v>114</v>
      </c>
      <c r="D372" s="73">
        <v>0</v>
      </c>
      <c r="E372" s="74">
        <v>200</v>
      </c>
      <c r="F372" s="74">
        <v>0</v>
      </c>
      <c r="G372" s="75">
        <v>0</v>
      </c>
    </row>
    <row r="373" spans="1:7" ht="31.5" x14ac:dyDescent="0.25">
      <c r="A373" s="70" t="s">
        <v>120</v>
      </c>
      <c r="B373" s="71" t="s">
        <v>310</v>
      </c>
      <c r="C373" s="72" t="s">
        <v>121</v>
      </c>
      <c r="D373" s="73">
        <v>0</v>
      </c>
      <c r="E373" s="74">
        <v>200</v>
      </c>
      <c r="F373" s="74">
        <v>0</v>
      </c>
      <c r="G373" s="75">
        <v>0</v>
      </c>
    </row>
    <row r="374" spans="1:7" x14ac:dyDescent="0.25">
      <c r="A374" s="70" t="s">
        <v>282</v>
      </c>
      <c r="B374" s="71" t="s">
        <v>310</v>
      </c>
      <c r="C374" s="72" t="s">
        <v>121</v>
      </c>
      <c r="D374" s="73">
        <v>412</v>
      </c>
      <c r="E374" s="74">
        <v>200</v>
      </c>
      <c r="F374" s="74">
        <v>0</v>
      </c>
      <c r="G374" s="75">
        <v>0</v>
      </c>
    </row>
    <row r="375" spans="1:7" x14ac:dyDescent="0.25">
      <c r="A375" s="70" t="s">
        <v>311</v>
      </c>
      <c r="B375" s="71" t="s">
        <v>312</v>
      </c>
      <c r="C375" s="72" t="s">
        <v>114</v>
      </c>
      <c r="D375" s="73">
        <v>0</v>
      </c>
      <c r="E375" s="74">
        <v>292.8</v>
      </c>
      <c r="F375" s="74">
        <v>157.19999999999999</v>
      </c>
      <c r="G375" s="75">
        <v>0.53688524590163933</v>
      </c>
    </row>
    <row r="376" spans="1:7" ht="31.5" x14ac:dyDescent="0.25">
      <c r="A376" s="70" t="s">
        <v>120</v>
      </c>
      <c r="B376" s="71" t="s">
        <v>312</v>
      </c>
      <c r="C376" s="72" t="s">
        <v>121</v>
      </c>
      <c r="D376" s="73">
        <v>0</v>
      </c>
      <c r="E376" s="74">
        <v>199.4</v>
      </c>
      <c r="F376" s="74">
        <v>116.2</v>
      </c>
      <c r="G376" s="75">
        <v>0.58274824473420261</v>
      </c>
    </row>
    <row r="377" spans="1:7" x14ac:dyDescent="0.25">
      <c r="A377" s="70" t="s">
        <v>248</v>
      </c>
      <c r="B377" s="71" t="s">
        <v>312</v>
      </c>
      <c r="C377" s="72" t="s">
        <v>121</v>
      </c>
      <c r="D377" s="73">
        <v>113</v>
      </c>
      <c r="E377" s="74">
        <v>199.4</v>
      </c>
      <c r="F377" s="74">
        <v>116.2</v>
      </c>
      <c r="G377" s="75">
        <v>0.58274824473420261</v>
      </c>
    </row>
    <row r="378" spans="1:7" x14ac:dyDescent="0.25">
      <c r="A378" s="70" t="s">
        <v>132</v>
      </c>
      <c r="B378" s="71" t="s">
        <v>312</v>
      </c>
      <c r="C378" s="72" t="s">
        <v>133</v>
      </c>
      <c r="D378" s="73">
        <v>0</v>
      </c>
      <c r="E378" s="74">
        <v>93.4</v>
      </c>
      <c r="F378" s="74">
        <v>41</v>
      </c>
      <c r="G378" s="75">
        <v>0.43897216274089934</v>
      </c>
    </row>
    <row r="379" spans="1:7" x14ac:dyDescent="0.25">
      <c r="A379" s="70" t="s">
        <v>248</v>
      </c>
      <c r="B379" s="71" t="s">
        <v>312</v>
      </c>
      <c r="C379" s="72" t="s">
        <v>133</v>
      </c>
      <c r="D379" s="73">
        <v>113</v>
      </c>
      <c r="E379" s="74">
        <v>93.4</v>
      </c>
      <c r="F379" s="74">
        <v>41</v>
      </c>
      <c r="G379" s="75">
        <v>0.43897216274089934</v>
      </c>
    </row>
    <row r="380" spans="1:7" ht="31.5" x14ac:dyDescent="0.25">
      <c r="A380" s="70" t="s">
        <v>313</v>
      </c>
      <c r="B380" s="71" t="s">
        <v>314</v>
      </c>
      <c r="C380" s="72" t="s">
        <v>114</v>
      </c>
      <c r="D380" s="73">
        <v>0</v>
      </c>
      <c r="E380" s="74">
        <v>3.9</v>
      </c>
      <c r="F380" s="74">
        <v>1</v>
      </c>
      <c r="G380" s="75">
        <v>0.25641025641025644</v>
      </c>
    </row>
    <row r="381" spans="1:7" ht="31.5" x14ac:dyDescent="0.25">
      <c r="A381" s="70" t="s">
        <v>120</v>
      </c>
      <c r="B381" s="71" t="s">
        <v>314</v>
      </c>
      <c r="C381" s="72" t="s">
        <v>121</v>
      </c>
      <c r="D381" s="73">
        <v>0</v>
      </c>
      <c r="E381" s="74">
        <v>3.9</v>
      </c>
      <c r="F381" s="74">
        <v>1</v>
      </c>
      <c r="G381" s="75">
        <v>0.25641025641025644</v>
      </c>
    </row>
    <row r="382" spans="1:7" x14ac:dyDescent="0.25">
      <c r="A382" s="70" t="s">
        <v>315</v>
      </c>
      <c r="B382" s="71" t="s">
        <v>314</v>
      </c>
      <c r="C382" s="72" t="s">
        <v>121</v>
      </c>
      <c r="D382" s="73">
        <v>501</v>
      </c>
      <c r="E382" s="74">
        <v>3.9</v>
      </c>
      <c r="F382" s="74">
        <v>1</v>
      </c>
      <c r="G382" s="75">
        <v>0.25641025641025644</v>
      </c>
    </row>
    <row r="383" spans="1:7" ht="63" x14ac:dyDescent="0.25">
      <c r="A383" s="70" t="s">
        <v>697</v>
      </c>
      <c r="B383" s="71" t="s">
        <v>316</v>
      </c>
      <c r="C383" s="72" t="s">
        <v>114</v>
      </c>
      <c r="D383" s="73">
        <v>0</v>
      </c>
      <c r="E383" s="74">
        <v>43376.2</v>
      </c>
      <c r="F383" s="74">
        <v>21191.3</v>
      </c>
      <c r="G383" s="75">
        <v>0.48854671455775289</v>
      </c>
    </row>
    <row r="384" spans="1:7" ht="63" x14ac:dyDescent="0.25">
      <c r="A384" s="70" t="s">
        <v>317</v>
      </c>
      <c r="B384" s="71" t="s">
        <v>318</v>
      </c>
      <c r="C384" s="72" t="s">
        <v>114</v>
      </c>
      <c r="D384" s="73">
        <v>0</v>
      </c>
      <c r="E384" s="74">
        <v>39589.300000000003</v>
      </c>
      <c r="F384" s="74">
        <v>19273.2</v>
      </c>
      <c r="G384" s="75">
        <v>0.48682851174433495</v>
      </c>
    </row>
    <row r="385" spans="1:7" ht="31.5" x14ac:dyDescent="0.25">
      <c r="A385" s="70" t="s">
        <v>319</v>
      </c>
      <c r="B385" s="71" t="s">
        <v>320</v>
      </c>
      <c r="C385" s="72" t="s">
        <v>114</v>
      </c>
      <c r="D385" s="73">
        <v>0</v>
      </c>
      <c r="E385" s="74">
        <v>5707.3</v>
      </c>
      <c r="F385" s="74">
        <v>3251.5</v>
      </c>
      <c r="G385" s="75">
        <v>0.56970896921486514</v>
      </c>
    </row>
    <row r="386" spans="1:7" ht="31.5" x14ac:dyDescent="0.25">
      <c r="A386" s="70" t="s">
        <v>321</v>
      </c>
      <c r="B386" s="71" t="s">
        <v>320</v>
      </c>
      <c r="C386" s="72" t="s">
        <v>322</v>
      </c>
      <c r="D386" s="73">
        <v>0</v>
      </c>
      <c r="E386" s="74">
        <v>5707.3</v>
      </c>
      <c r="F386" s="74">
        <v>3251.5</v>
      </c>
      <c r="G386" s="75">
        <v>0.56970896921486514</v>
      </c>
    </row>
    <row r="387" spans="1:7" x14ac:dyDescent="0.25">
      <c r="A387" s="70" t="s">
        <v>248</v>
      </c>
      <c r="B387" s="71" t="s">
        <v>320</v>
      </c>
      <c r="C387" s="72" t="s">
        <v>322</v>
      </c>
      <c r="D387" s="73">
        <v>113</v>
      </c>
      <c r="E387" s="74">
        <v>5707.3</v>
      </c>
      <c r="F387" s="74">
        <v>3251.5</v>
      </c>
      <c r="G387" s="75">
        <v>0.56970896921486514</v>
      </c>
    </row>
    <row r="388" spans="1:7" ht="31.5" x14ac:dyDescent="0.25">
      <c r="A388" s="70" t="s">
        <v>323</v>
      </c>
      <c r="B388" s="71" t="s">
        <v>324</v>
      </c>
      <c r="C388" s="72" t="s">
        <v>114</v>
      </c>
      <c r="D388" s="73">
        <v>0</v>
      </c>
      <c r="E388" s="74">
        <v>108.8</v>
      </c>
      <c r="F388" s="74">
        <v>25</v>
      </c>
      <c r="G388" s="75">
        <v>0.2297794117647059</v>
      </c>
    </row>
    <row r="389" spans="1:7" ht="31.5" x14ac:dyDescent="0.25">
      <c r="A389" s="70" t="s">
        <v>321</v>
      </c>
      <c r="B389" s="71" t="s">
        <v>324</v>
      </c>
      <c r="C389" s="72" t="s">
        <v>322</v>
      </c>
      <c r="D389" s="73">
        <v>0</v>
      </c>
      <c r="E389" s="74">
        <v>108.8</v>
      </c>
      <c r="F389" s="74">
        <v>25</v>
      </c>
      <c r="G389" s="75">
        <v>0.2297794117647059</v>
      </c>
    </row>
    <row r="390" spans="1:7" x14ac:dyDescent="0.25">
      <c r="A390" s="70" t="s">
        <v>248</v>
      </c>
      <c r="B390" s="71" t="s">
        <v>324</v>
      </c>
      <c r="C390" s="72" t="s">
        <v>322</v>
      </c>
      <c r="D390" s="73">
        <v>113</v>
      </c>
      <c r="E390" s="74">
        <v>108.8</v>
      </c>
      <c r="F390" s="74">
        <v>25</v>
      </c>
      <c r="G390" s="75">
        <v>0.2297794117647059</v>
      </c>
    </row>
    <row r="391" spans="1:7" ht="161.25" customHeight="1" x14ac:dyDescent="0.25">
      <c r="A391" s="70" t="s">
        <v>189</v>
      </c>
      <c r="B391" s="71" t="s">
        <v>698</v>
      </c>
      <c r="C391" s="72" t="s">
        <v>114</v>
      </c>
      <c r="D391" s="73">
        <v>0</v>
      </c>
      <c r="E391" s="74">
        <v>33773.199999999997</v>
      </c>
      <c r="F391" s="74">
        <v>15996.7</v>
      </c>
      <c r="G391" s="75">
        <v>0.47365070529295422</v>
      </c>
    </row>
    <row r="392" spans="1:7" ht="31.5" x14ac:dyDescent="0.25">
      <c r="A392" s="70" t="s">
        <v>321</v>
      </c>
      <c r="B392" s="71" t="s">
        <v>698</v>
      </c>
      <c r="C392" s="72" t="s">
        <v>322</v>
      </c>
      <c r="D392" s="73">
        <v>0</v>
      </c>
      <c r="E392" s="74">
        <v>33773.199999999997</v>
      </c>
      <c r="F392" s="74">
        <v>15996.7</v>
      </c>
      <c r="G392" s="75">
        <v>0.47365070529295422</v>
      </c>
    </row>
    <row r="393" spans="1:7" x14ac:dyDescent="0.25">
      <c r="A393" s="70" t="s">
        <v>248</v>
      </c>
      <c r="B393" s="71" t="s">
        <v>698</v>
      </c>
      <c r="C393" s="72" t="s">
        <v>322</v>
      </c>
      <c r="D393" s="73">
        <v>113</v>
      </c>
      <c r="E393" s="74">
        <v>33773.199999999997</v>
      </c>
      <c r="F393" s="74">
        <v>15996.7</v>
      </c>
      <c r="G393" s="75">
        <v>0.47365070529295422</v>
      </c>
    </row>
    <row r="394" spans="1:7" ht="63" x14ac:dyDescent="0.25">
      <c r="A394" s="70" t="s">
        <v>326</v>
      </c>
      <c r="B394" s="71" t="s">
        <v>327</v>
      </c>
      <c r="C394" s="72" t="s">
        <v>114</v>
      </c>
      <c r="D394" s="73">
        <v>0</v>
      </c>
      <c r="E394" s="74">
        <v>3618</v>
      </c>
      <c r="F394" s="74">
        <v>1749.3</v>
      </c>
      <c r="G394" s="75">
        <v>0.48349917081260363</v>
      </c>
    </row>
    <row r="395" spans="1:7" ht="31.5" x14ac:dyDescent="0.25">
      <c r="A395" s="70" t="s">
        <v>328</v>
      </c>
      <c r="B395" s="71" t="s">
        <v>329</v>
      </c>
      <c r="C395" s="72" t="s">
        <v>114</v>
      </c>
      <c r="D395" s="73">
        <v>0</v>
      </c>
      <c r="E395" s="74">
        <v>3618</v>
      </c>
      <c r="F395" s="74">
        <v>1749.3</v>
      </c>
      <c r="G395" s="75">
        <v>0.48349917081260363</v>
      </c>
    </row>
    <row r="396" spans="1:7" x14ac:dyDescent="0.25">
      <c r="A396" s="70" t="s">
        <v>132</v>
      </c>
      <c r="B396" s="71" t="s">
        <v>329</v>
      </c>
      <c r="C396" s="72" t="s">
        <v>133</v>
      </c>
      <c r="D396" s="73">
        <v>0</v>
      </c>
      <c r="E396" s="74">
        <v>3618</v>
      </c>
      <c r="F396" s="74">
        <v>1749.3</v>
      </c>
      <c r="G396" s="75">
        <v>0.48349917081260363</v>
      </c>
    </row>
    <row r="397" spans="1:7" x14ac:dyDescent="0.25">
      <c r="A397" s="70" t="s">
        <v>330</v>
      </c>
      <c r="B397" s="71" t="s">
        <v>329</v>
      </c>
      <c r="C397" s="72" t="s">
        <v>133</v>
      </c>
      <c r="D397" s="73">
        <v>1202</v>
      </c>
      <c r="E397" s="74">
        <v>3618</v>
      </c>
      <c r="F397" s="74">
        <v>1749.3</v>
      </c>
      <c r="G397" s="75">
        <v>0.48349917081260363</v>
      </c>
    </row>
    <row r="398" spans="1:7" ht="31.5" x14ac:dyDescent="0.25">
      <c r="A398" s="70" t="s">
        <v>699</v>
      </c>
      <c r="B398" s="71" t="s">
        <v>700</v>
      </c>
      <c r="C398" s="72" t="s">
        <v>114</v>
      </c>
      <c r="D398" s="73">
        <v>0</v>
      </c>
      <c r="E398" s="74">
        <v>168.9</v>
      </c>
      <c r="F398" s="74">
        <v>168.9</v>
      </c>
      <c r="G398" s="75">
        <v>1</v>
      </c>
    </row>
    <row r="399" spans="1:7" x14ac:dyDescent="0.25">
      <c r="A399" s="70" t="s">
        <v>701</v>
      </c>
      <c r="B399" s="71" t="s">
        <v>702</v>
      </c>
      <c r="C399" s="72" t="s">
        <v>114</v>
      </c>
      <c r="D399" s="73">
        <v>0</v>
      </c>
      <c r="E399" s="74">
        <v>168.9</v>
      </c>
      <c r="F399" s="74">
        <v>168.9</v>
      </c>
      <c r="G399" s="75">
        <v>1</v>
      </c>
    </row>
    <row r="400" spans="1:7" x14ac:dyDescent="0.25">
      <c r="A400" s="70" t="s">
        <v>132</v>
      </c>
      <c r="B400" s="71" t="s">
        <v>702</v>
      </c>
      <c r="C400" s="72" t="s">
        <v>133</v>
      </c>
      <c r="D400" s="73">
        <v>0</v>
      </c>
      <c r="E400" s="74">
        <v>168.9</v>
      </c>
      <c r="F400" s="74">
        <v>168.9</v>
      </c>
      <c r="G400" s="75">
        <v>1</v>
      </c>
    </row>
    <row r="401" spans="1:7" x14ac:dyDescent="0.25">
      <c r="A401" s="70" t="s">
        <v>248</v>
      </c>
      <c r="B401" s="71" t="s">
        <v>702</v>
      </c>
      <c r="C401" s="72" t="s">
        <v>133</v>
      </c>
      <c r="D401" s="73">
        <v>113</v>
      </c>
      <c r="E401" s="74">
        <v>168.9</v>
      </c>
      <c r="F401" s="74">
        <v>168.9</v>
      </c>
      <c r="G401" s="75">
        <v>1</v>
      </c>
    </row>
    <row r="402" spans="1:7" ht="49.5" customHeight="1" x14ac:dyDescent="0.25">
      <c r="A402" s="70" t="s">
        <v>703</v>
      </c>
      <c r="B402" s="71" t="s">
        <v>331</v>
      </c>
      <c r="C402" s="72" t="s">
        <v>114</v>
      </c>
      <c r="D402" s="73">
        <v>0</v>
      </c>
      <c r="E402" s="74">
        <v>5561.3</v>
      </c>
      <c r="F402" s="74">
        <v>2473.3000000000002</v>
      </c>
      <c r="G402" s="75">
        <v>0.44473414489417945</v>
      </c>
    </row>
    <row r="403" spans="1:7" ht="31.5" x14ac:dyDescent="0.25">
      <c r="A403" s="70" t="s">
        <v>332</v>
      </c>
      <c r="B403" s="71" t="s">
        <v>333</v>
      </c>
      <c r="C403" s="72" t="s">
        <v>114</v>
      </c>
      <c r="D403" s="73">
        <v>0</v>
      </c>
      <c r="E403" s="74">
        <v>5561.3</v>
      </c>
      <c r="F403" s="74">
        <v>2473.3000000000002</v>
      </c>
      <c r="G403" s="75">
        <v>0.44473414489417945</v>
      </c>
    </row>
    <row r="404" spans="1:7" ht="31.5" x14ac:dyDescent="0.25">
      <c r="A404" s="70" t="s">
        <v>127</v>
      </c>
      <c r="B404" s="71" t="s">
        <v>704</v>
      </c>
      <c r="C404" s="72" t="s">
        <v>114</v>
      </c>
      <c r="D404" s="73">
        <v>0</v>
      </c>
      <c r="E404" s="74">
        <v>15</v>
      </c>
      <c r="F404" s="74">
        <v>0</v>
      </c>
      <c r="G404" s="75">
        <v>0</v>
      </c>
    </row>
    <row r="405" spans="1:7" ht="31.5" x14ac:dyDescent="0.25">
      <c r="A405" s="70" t="s">
        <v>120</v>
      </c>
      <c r="B405" s="71" t="s">
        <v>704</v>
      </c>
      <c r="C405" s="72" t="s">
        <v>121</v>
      </c>
      <c r="D405" s="73">
        <v>0</v>
      </c>
      <c r="E405" s="74">
        <v>15</v>
      </c>
      <c r="F405" s="74">
        <v>0</v>
      </c>
      <c r="G405" s="75">
        <v>0</v>
      </c>
    </row>
    <row r="406" spans="1:7" ht="31.5" x14ac:dyDescent="0.25">
      <c r="A406" s="70" t="s">
        <v>129</v>
      </c>
      <c r="B406" s="71" t="s">
        <v>704</v>
      </c>
      <c r="C406" s="72" t="s">
        <v>121</v>
      </c>
      <c r="D406" s="73">
        <v>705</v>
      </c>
      <c r="E406" s="74">
        <v>15</v>
      </c>
      <c r="F406" s="74">
        <v>0</v>
      </c>
      <c r="G406" s="75">
        <v>0</v>
      </c>
    </row>
    <row r="407" spans="1:7" ht="31.5" x14ac:dyDescent="0.25">
      <c r="A407" s="70" t="s">
        <v>194</v>
      </c>
      <c r="B407" s="71" t="s">
        <v>334</v>
      </c>
      <c r="C407" s="72" t="s">
        <v>114</v>
      </c>
      <c r="D407" s="73">
        <v>0</v>
      </c>
      <c r="E407" s="74">
        <v>121.6</v>
      </c>
      <c r="F407" s="74">
        <v>63.4</v>
      </c>
      <c r="G407" s="75">
        <v>0.52138157894736847</v>
      </c>
    </row>
    <row r="408" spans="1:7" ht="78.75" x14ac:dyDescent="0.25">
      <c r="A408" s="70" t="s">
        <v>136</v>
      </c>
      <c r="B408" s="71" t="s">
        <v>334</v>
      </c>
      <c r="C408" s="72" t="s">
        <v>137</v>
      </c>
      <c r="D408" s="73">
        <v>0</v>
      </c>
      <c r="E408" s="74">
        <v>1.3</v>
      </c>
      <c r="F408" s="74">
        <v>0</v>
      </c>
      <c r="G408" s="75">
        <v>0</v>
      </c>
    </row>
    <row r="409" spans="1:7" x14ac:dyDescent="0.25">
      <c r="A409" s="70" t="s">
        <v>248</v>
      </c>
      <c r="B409" s="71" t="s">
        <v>334</v>
      </c>
      <c r="C409" s="72" t="s">
        <v>137</v>
      </c>
      <c r="D409" s="73">
        <v>113</v>
      </c>
      <c r="E409" s="74">
        <v>1.3</v>
      </c>
      <c r="F409" s="74">
        <v>0</v>
      </c>
      <c r="G409" s="75">
        <v>0</v>
      </c>
    </row>
    <row r="410" spans="1:7" ht="31.5" x14ac:dyDescent="0.25">
      <c r="A410" s="70" t="s">
        <v>120</v>
      </c>
      <c r="B410" s="71" t="s">
        <v>334</v>
      </c>
      <c r="C410" s="72" t="s">
        <v>121</v>
      </c>
      <c r="D410" s="73">
        <v>0</v>
      </c>
      <c r="E410" s="74">
        <v>120.3</v>
      </c>
      <c r="F410" s="74">
        <v>63.4</v>
      </c>
      <c r="G410" s="75">
        <v>0.52701579384871156</v>
      </c>
    </row>
    <row r="411" spans="1:7" x14ac:dyDescent="0.25">
      <c r="A411" s="70" t="s">
        <v>248</v>
      </c>
      <c r="B411" s="71" t="s">
        <v>334</v>
      </c>
      <c r="C411" s="72" t="s">
        <v>121</v>
      </c>
      <c r="D411" s="73">
        <v>113</v>
      </c>
      <c r="E411" s="74">
        <v>120.3</v>
      </c>
      <c r="F411" s="74">
        <v>63.4</v>
      </c>
      <c r="G411" s="75">
        <v>0.52701579384871156</v>
      </c>
    </row>
    <row r="412" spans="1:7" ht="160.5" customHeight="1" x14ac:dyDescent="0.25">
      <c r="A412" s="70" t="s">
        <v>189</v>
      </c>
      <c r="B412" s="71" t="s">
        <v>705</v>
      </c>
      <c r="C412" s="72" t="s">
        <v>114</v>
      </c>
      <c r="D412" s="73">
        <v>0</v>
      </c>
      <c r="E412" s="74">
        <v>5424.7</v>
      </c>
      <c r="F412" s="74">
        <v>2410</v>
      </c>
      <c r="G412" s="75">
        <v>0.44426419894187696</v>
      </c>
    </row>
    <row r="413" spans="1:7" ht="78.75" x14ac:dyDescent="0.25">
      <c r="A413" s="70" t="s">
        <v>136</v>
      </c>
      <c r="B413" s="71" t="s">
        <v>705</v>
      </c>
      <c r="C413" s="72" t="s">
        <v>137</v>
      </c>
      <c r="D413" s="73">
        <v>0</v>
      </c>
      <c r="E413" s="74">
        <v>5424.7</v>
      </c>
      <c r="F413" s="74">
        <v>2410</v>
      </c>
      <c r="G413" s="75">
        <v>0.44426419894187696</v>
      </c>
    </row>
    <row r="414" spans="1:7" x14ac:dyDescent="0.25">
      <c r="A414" s="70" t="s">
        <v>248</v>
      </c>
      <c r="B414" s="71" t="s">
        <v>705</v>
      </c>
      <c r="C414" s="72" t="s">
        <v>137</v>
      </c>
      <c r="D414" s="73">
        <v>113</v>
      </c>
      <c r="E414" s="74">
        <v>5424.7</v>
      </c>
      <c r="F414" s="74">
        <v>2410</v>
      </c>
      <c r="G414" s="75">
        <v>0.44426419894187696</v>
      </c>
    </row>
    <row r="415" spans="1:7" s="69" customFormat="1" ht="47.25" x14ac:dyDescent="0.25">
      <c r="A415" s="63" t="s">
        <v>706</v>
      </c>
      <c r="B415" s="64" t="s">
        <v>335</v>
      </c>
      <c r="C415" s="65" t="s">
        <v>114</v>
      </c>
      <c r="D415" s="66">
        <v>0</v>
      </c>
      <c r="E415" s="67">
        <v>69990.3</v>
      </c>
      <c r="F415" s="67">
        <v>29647.9</v>
      </c>
      <c r="G415" s="68">
        <v>0.42360012744623182</v>
      </c>
    </row>
    <row r="416" spans="1:7" ht="31.5" x14ac:dyDescent="0.25">
      <c r="A416" s="70" t="s">
        <v>707</v>
      </c>
      <c r="B416" s="71" t="s">
        <v>336</v>
      </c>
      <c r="C416" s="72" t="s">
        <v>114</v>
      </c>
      <c r="D416" s="73">
        <v>0</v>
      </c>
      <c r="E416" s="74">
        <v>69980.3</v>
      </c>
      <c r="F416" s="74">
        <v>29647.9</v>
      </c>
      <c r="G416" s="75">
        <v>0.42366065878540105</v>
      </c>
    </row>
    <row r="417" spans="1:7" ht="47.25" x14ac:dyDescent="0.25">
      <c r="A417" s="70" t="s">
        <v>337</v>
      </c>
      <c r="B417" s="71" t="s">
        <v>338</v>
      </c>
      <c r="C417" s="72" t="s">
        <v>114</v>
      </c>
      <c r="D417" s="73">
        <v>0</v>
      </c>
      <c r="E417" s="74">
        <v>155.1</v>
      </c>
      <c r="F417" s="74">
        <v>105.3</v>
      </c>
      <c r="G417" s="75">
        <v>0.67891682785299812</v>
      </c>
    </row>
    <row r="418" spans="1:7" ht="47.25" x14ac:dyDescent="0.25">
      <c r="A418" s="70" t="s">
        <v>339</v>
      </c>
      <c r="B418" s="71" t="s">
        <v>340</v>
      </c>
      <c r="C418" s="72" t="s">
        <v>114</v>
      </c>
      <c r="D418" s="73">
        <v>0</v>
      </c>
      <c r="E418" s="74">
        <v>144.1</v>
      </c>
      <c r="F418" s="74">
        <v>104.9</v>
      </c>
      <c r="G418" s="75">
        <v>0.7279666897987509</v>
      </c>
    </row>
    <row r="419" spans="1:7" ht="31.5" x14ac:dyDescent="0.25">
      <c r="A419" s="70" t="s">
        <v>120</v>
      </c>
      <c r="B419" s="71" t="s">
        <v>340</v>
      </c>
      <c r="C419" s="72" t="s">
        <v>121</v>
      </c>
      <c r="D419" s="73">
        <v>0</v>
      </c>
      <c r="E419" s="74">
        <v>144.1</v>
      </c>
      <c r="F419" s="74">
        <v>104.9</v>
      </c>
      <c r="G419" s="75">
        <v>0.7279666897987509</v>
      </c>
    </row>
    <row r="420" spans="1:7" ht="31.5" x14ac:dyDescent="0.25">
      <c r="A420" s="70" t="s">
        <v>129</v>
      </c>
      <c r="B420" s="71" t="s">
        <v>340</v>
      </c>
      <c r="C420" s="72" t="s">
        <v>121</v>
      </c>
      <c r="D420" s="73">
        <v>705</v>
      </c>
      <c r="E420" s="74">
        <v>144.1</v>
      </c>
      <c r="F420" s="74">
        <v>104.9</v>
      </c>
      <c r="G420" s="75">
        <v>0.7279666897987509</v>
      </c>
    </row>
    <row r="421" spans="1:7" ht="47.25" x14ac:dyDescent="0.25">
      <c r="A421" s="70" t="s">
        <v>341</v>
      </c>
      <c r="B421" s="71" t="s">
        <v>342</v>
      </c>
      <c r="C421" s="72" t="s">
        <v>114</v>
      </c>
      <c r="D421" s="73">
        <v>0</v>
      </c>
      <c r="E421" s="74">
        <v>11</v>
      </c>
      <c r="F421" s="74">
        <v>0.4</v>
      </c>
      <c r="G421" s="75">
        <v>3.6363636363636369E-2</v>
      </c>
    </row>
    <row r="422" spans="1:7" ht="31.5" x14ac:dyDescent="0.25">
      <c r="A422" s="70" t="s">
        <v>120</v>
      </c>
      <c r="B422" s="71" t="s">
        <v>342</v>
      </c>
      <c r="C422" s="72" t="s">
        <v>121</v>
      </c>
      <c r="D422" s="73">
        <v>0</v>
      </c>
      <c r="E422" s="74">
        <v>11</v>
      </c>
      <c r="F422" s="74">
        <v>0.4</v>
      </c>
      <c r="G422" s="75">
        <v>3.6363636363636369E-2</v>
      </c>
    </row>
    <row r="423" spans="1:7" ht="31.5" x14ac:dyDescent="0.25">
      <c r="A423" s="70" t="s">
        <v>129</v>
      </c>
      <c r="B423" s="71" t="s">
        <v>342</v>
      </c>
      <c r="C423" s="72" t="s">
        <v>121</v>
      </c>
      <c r="D423" s="73">
        <v>705</v>
      </c>
      <c r="E423" s="74">
        <v>11</v>
      </c>
      <c r="F423" s="74">
        <v>0.4</v>
      </c>
      <c r="G423" s="75">
        <v>3.6363636363636369E-2</v>
      </c>
    </row>
    <row r="424" spans="1:7" ht="31.5" x14ac:dyDescent="0.25">
      <c r="A424" s="70" t="s">
        <v>343</v>
      </c>
      <c r="B424" s="71" t="s">
        <v>344</v>
      </c>
      <c r="C424" s="72" t="s">
        <v>114</v>
      </c>
      <c r="D424" s="73">
        <v>0</v>
      </c>
      <c r="E424" s="74">
        <v>6985.3</v>
      </c>
      <c r="F424" s="74">
        <v>3500.9</v>
      </c>
      <c r="G424" s="75">
        <v>0.5011810516370091</v>
      </c>
    </row>
    <row r="425" spans="1:7" ht="110.25" x14ac:dyDescent="0.25">
      <c r="A425" s="70" t="s">
        <v>345</v>
      </c>
      <c r="B425" s="71" t="s">
        <v>346</v>
      </c>
      <c r="C425" s="72" t="s">
        <v>114</v>
      </c>
      <c r="D425" s="73">
        <v>0</v>
      </c>
      <c r="E425" s="74">
        <v>6985.3</v>
      </c>
      <c r="F425" s="74">
        <v>3500.9</v>
      </c>
      <c r="G425" s="75">
        <v>0.5011810516370091</v>
      </c>
    </row>
    <row r="426" spans="1:7" x14ac:dyDescent="0.25">
      <c r="A426" s="70" t="s">
        <v>167</v>
      </c>
      <c r="B426" s="71" t="s">
        <v>346</v>
      </c>
      <c r="C426" s="72" t="s">
        <v>168</v>
      </c>
      <c r="D426" s="73">
        <v>0</v>
      </c>
      <c r="E426" s="74">
        <v>6985.3</v>
      </c>
      <c r="F426" s="74">
        <v>3500.9</v>
      </c>
      <c r="G426" s="75">
        <v>0.5011810516370091</v>
      </c>
    </row>
    <row r="427" spans="1:7" x14ac:dyDescent="0.25">
      <c r="A427" s="70" t="s">
        <v>347</v>
      </c>
      <c r="B427" s="71" t="s">
        <v>346</v>
      </c>
      <c r="C427" s="72" t="s">
        <v>168</v>
      </c>
      <c r="D427" s="73">
        <v>1001</v>
      </c>
      <c r="E427" s="74">
        <v>6985.3</v>
      </c>
      <c r="F427" s="74">
        <v>3500.9</v>
      </c>
      <c r="G427" s="75">
        <v>0.5011810516370091</v>
      </c>
    </row>
    <row r="428" spans="1:7" ht="47.25" x14ac:dyDescent="0.25">
      <c r="A428" s="70" t="s">
        <v>348</v>
      </c>
      <c r="B428" s="71" t="s">
        <v>349</v>
      </c>
      <c r="C428" s="72" t="s">
        <v>114</v>
      </c>
      <c r="D428" s="73">
        <v>0</v>
      </c>
      <c r="E428" s="74">
        <v>1268.5</v>
      </c>
      <c r="F428" s="74">
        <v>591</v>
      </c>
      <c r="G428" s="75">
        <v>0.46590461174615688</v>
      </c>
    </row>
    <row r="429" spans="1:7" ht="78.75" x14ac:dyDescent="0.25">
      <c r="A429" s="70" t="s">
        <v>350</v>
      </c>
      <c r="B429" s="71" t="s">
        <v>351</v>
      </c>
      <c r="C429" s="72" t="s">
        <v>114</v>
      </c>
      <c r="D429" s="73">
        <v>0</v>
      </c>
      <c r="E429" s="74">
        <v>1265.5</v>
      </c>
      <c r="F429" s="74">
        <v>591</v>
      </c>
      <c r="G429" s="75">
        <v>0.46700908731726593</v>
      </c>
    </row>
    <row r="430" spans="1:7" x14ac:dyDescent="0.25">
      <c r="A430" s="70" t="s">
        <v>167</v>
      </c>
      <c r="B430" s="71" t="s">
        <v>351</v>
      </c>
      <c r="C430" s="72" t="s">
        <v>168</v>
      </c>
      <c r="D430" s="73">
        <v>0</v>
      </c>
      <c r="E430" s="74">
        <v>1265.5</v>
      </c>
      <c r="F430" s="74">
        <v>591</v>
      </c>
      <c r="G430" s="75">
        <v>0.46700908731726593</v>
      </c>
    </row>
    <row r="431" spans="1:7" x14ac:dyDescent="0.25">
      <c r="A431" s="70" t="s">
        <v>248</v>
      </c>
      <c r="B431" s="71" t="s">
        <v>351</v>
      </c>
      <c r="C431" s="72" t="s">
        <v>168</v>
      </c>
      <c r="D431" s="73">
        <v>113</v>
      </c>
      <c r="E431" s="74">
        <v>1265.5</v>
      </c>
      <c r="F431" s="74">
        <v>591</v>
      </c>
      <c r="G431" s="75">
        <v>0.46700908731726593</v>
      </c>
    </row>
    <row r="432" spans="1:7" ht="31.5" x14ac:dyDescent="0.25">
      <c r="A432" s="70" t="s">
        <v>352</v>
      </c>
      <c r="B432" s="71" t="s">
        <v>353</v>
      </c>
      <c r="C432" s="72" t="s">
        <v>114</v>
      </c>
      <c r="D432" s="73">
        <v>0</v>
      </c>
      <c r="E432" s="74">
        <v>3</v>
      </c>
      <c r="F432" s="74">
        <v>0</v>
      </c>
      <c r="G432" s="75">
        <v>0</v>
      </c>
    </row>
    <row r="433" spans="1:7" x14ac:dyDescent="0.25">
      <c r="A433" s="70" t="s">
        <v>167</v>
      </c>
      <c r="B433" s="71" t="s">
        <v>353</v>
      </c>
      <c r="C433" s="72" t="s">
        <v>168</v>
      </c>
      <c r="D433" s="73">
        <v>0</v>
      </c>
      <c r="E433" s="74">
        <v>3</v>
      </c>
      <c r="F433" s="74">
        <v>0</v>
      </c>
      <c r="G433" s="75">
        <v>0</v>
      </c>
    </row>
    <row r="434" spans="1:7" x14ac:dyDescent="0.25">
      <c r="A434" s="70" t="s">
        <v>248</v>
      </c>
      <c r="B434" s="71" t="s">
        <v>353</v>
      </c>
      <c r="C434" s="72" t="s">
        <v>168</v>
      </c>
      <c r="D434" s="73">
        <v>113</v>
      </c>
      <c r="E434" s="74">
        <v>3</v>
      </c>
      <c r="F434" s="74">
        <v>0</v>
      </c>
      <c r="G434" s="75">
        <v>0</v>
      </c>
    </row>
    <row r="435" spans="1:7" x14ac:dyDescent="0.25">
      <c r="A435" s="70" t="s">
        <v>354</v>
      </c>
      <c r="B435" s="71" t="s">
        <v>355</v>
      </c>
      <c r="C435" s="72" t="s">
        <v>114</v>
      </c>
      <c r="D435" s="73">
        <v>0</v>
      </c>
      <c r="E435" s="74">
        <v>233</v>
      </c>
      <c r="F435" s="74">
        <v>233</v>
      </c>
      <c r="G435" s="75">
        <v>1</v>
      </c>
    </row>
    <row r="436" spans="1:7" ht="47.25" x14ac:dyDescent="0.25">
      <c r="A436" s="70" t="s">
        <v>356</v>
      </c>
      <c r="B436" s="71" t="s">
        <v>357</v>
      </c>
      <c r="C436" s="72" t="s">
        <v>114</v>
      </c>
      <c r="D436" s="73">
        <v>0</v>
      </c>
      <c r="E436" s="74">
        <v>233</v>
      </c>
      <c r="F436" s="74">
        <v>233</v>
      </c>
      <c r="G436" s="75">
        <v>1</v>
      </c>
    </row>
    <row r="437" spans="1:7" x14ac:dyDescent="0.25">
      <c r="A437" s="70" t="s">
        <v>132</v>
      </c>
      <c r="B437" s="71" t="s">
        <v>357</v>
      </c>
      <c r="C437" s="72" t="s">
        <v>133</v>
      </c>
      <c r="D437" s="73">
        <v>0</v>
      </c>
      <c r="E437" s="74">
        <v>233</v>
      </c>
      <c r="F437" s="74">
        <v>233</v>
      </c>
      <c r="G437" s="75">
        <v>1</v>
      </c>
    </row>
    <row r="438" spans="1:7" x14ac:dyDescent="0.25">
      <c r="A438" s="70" t="s">
        <v>248</v>
      </c>
      <c r="B438" s="71" t="s">
        <v>357</v>
      </c>
      <c r="C438" s="72" t="s">
        <v>133</v>
      </c>
      <c r="D438" s="73">
        <v>113</v>
      </c>
      <c r="E438" s="74">
        <v>233</v>
      </c>
      <c r="F438" s="74">
        <v>233</v>
      </c>
      <c r="G438" s="75">
        <v>1</v>
      </c>
    </row>
    <row r="439" spans="1:7" ht="31.5" x14ac:dyDescent="0.25">
      <c r="A439" s="70" t="s">
        <v>358</v>
      </c>
      <c r="B439" s="71" t="s">
        <v>359</v>
      </c>
      <c r="C439" s="72" t="s">
        <v>114</v>
      </c>
      <c r="D439" s="73">
        <v>0</v>
      </c>
      <c r="E439" s="74">
        <v>52752.6</v>
      </c>
      <c r="F439" s="74">
        <v>21106.9</v>
      </c>
      <c r="G439" s="75">
        <v>0.40011108457213485</v>
      </c>
    </row>
    <row r="440" spans="1:7" ht="31.5" x14ac:dyDescent="0.25">
      <c r="A440" s="70" t="s">
        <v>194</v>
      </c>
      <c r="B440" s="71" t="s">
        <v>360</v>
      </c>
      <c r="C440" s="72" t="s">
        <v>114</v>
      </c>
      <c r="D440" s="73">
        <v>0</v>
      </c>
      <c r="E440" s="74">
        <v>2765.4</v>
      </c>
      <c r="F440" s="74">
        <v>1302.5</v>
      </c>
      <c r="G440" s="75">
        <v>0.47099877052144351</v>
      </c>
    </row>
    <row r="441" spans="1:7" ht="78.75" x14ac:dyDescent="0.25">
      <c r="A441" s="70" t="s">
        <v>136</v>
      </c>
      <c r="B441" s="71" t="s">
        <v>360</v>
      </c>
      <c r="C441" s="72" t="s">
        <v>137</v>
      </c>
      <c r="D441" s="73">
        <v>0</v>
      </c>
      <c r="E441" s="74">
        <v>42.6</v>
      </c>
      <c r="F441" s="74">
        <v>12.2</v>
      </c>
      <c r="G441" s="75">
        <v>0.28638497652582157</v>
      </c>
    </row>
    <row r="442" spans="1:7" ht="63" x14ac:dyDescent="0.25">
      <c r="A442" s="70" t="s">
        <v>266</v>
      </c>
      <c r="B442" s="71" t="s">
        <v>360</v>
      </c>
      <c r="C442" s="72" t="s">
        <v>137</v>
      </c>
      <c r="D442" s="73">
        <v>104</v>
      </c>
      <c r="E442" s="74">
        <v>42.6</v>
      </c>
      <c r="F442" s="74">
        <v>12.2</v>
      </c>
      <c r="G442" s="75">
        <v>0.28638497652582157</v>
      </c>
    </row>
    <row r="443" spans="1:7" ht="31.5" x14ac:dyDescent="0.25">
      <c r="A443" s="70" t="s">
        <v>120</v>
      </c>
      <c r="B443" s="71" t="s">
        <v>360</v>
      </c>
      <c r="C443" s="72" t="s">
        <v>121</v>
      </c>
      <c r="D443" s="73">
        <v>0</v>
      </c>
      <c r="E443" s="74">
        <v>2681</v>
      </c>
      <c r="F443" s="74">
        <v>1255.2</v>
      </c>
      <c r="G443" s="75">
        <v>0.46818351361432303</v>
      </c>
    </row>
    <row r="444" spans="1:7" ht="63" x14ac:dyDescent="0.25">
      <c r="A444" s="70" t="s">
        <v>266</v>
      </c>
      <c r="B444" s="71" t="s">
        <v>360</v>
      </c>
      <c r="C444" s="72" t="s">
        <v>121</v>
      </c>
      <c r="D444" s="73">
        <v>104</v>
      </c>
      <c r="E444" s="74">
        <v>2681</v>
      </c>
      <c r="F444" s="74">
        <v>1255.2</v>
      </c>
      <c r="G444" s="75">
        <v>0.46818351361432303</v>
      </c>
    </row>
    <row r="445" spans="1:7" x14ac:dyDescent="0.25">
      <c r="A445" s="70" t="s">
        <v>167</v>
      </c>
      <c r="B445" s="71" t="s">
        <v>360</v>
      </c>
      <c r="C445" s="72" t="s">
        <v>168</v>
      </c>
      <c r="D445" s="73">
        <v>0</v>
      </c>
      <c r="E445" s="74">
        <v>25</v>
      </c>
      <c r="F445" s="74">
        <v>25</v>
      </c>
      <c r="G445" s="75">
        <v>1</v>
      </c>
    </row>
    <row r="446" spans="1:7" ht="63" x14ac:dyDescent="0.25">
      <c r="A446" s="70" t="s">
        <v>266</v>
      </c>
      <c r="B446" s="71" t="s">
        <v>360</v>
      </c>
      <c r="C446" s="72" t="s">
        <v>168</v>
      </c>
      <c r="D446" s="73">
        <v>104</v>
      </c>
      <c r="E446" s="74">
        <v>25</v>
      </c>
      <c r="F446" s="74">
        <v>25</v>
      </c>
      <c r="G446" s="75">
        <v>1</v>
      </c>
    </row>
    <row r="447" spans="1:7" x14ac:dyDescent="0.25">
      <c r="A447" s="70" t="s">
        <v>132</v>
      </c>
      <c r="B447" s="71" t="s">
        <v>360</v>
      </c>
      <c r="C447" s="72" t="s">
        <v>133</v>
      </c>
      <c r="D447" s="73">
        <v>0</v>
      </c>
      <c r="E447" s="74">
        <v>16.8</v>
      </c>
      <c r="F447" s="74">
        <v>10.199999999999999</v>
      </c>
      <c r="G447" s="75">
        <v>0.6071428571428571</v>
      </c>
    </row>
    <row r="448" spans="1:7" ht="63" x14ac:dyDescent="0.25">
      <c r="A448" s="70" t="s">
        <v>266</v>
      </c>
      <c r="B448" s="71" t="s">
        <v>360</v>
      </c>
      <c r="C448" s="72" t="s">
        <v>133</v>
      </c>
      <c r="D448" s="73">
        <v>104</v>
      </c>
      <c r="E448" s="74">
        <v>16.8</v>
      </c>
      <c r="F448" s="74">
        <v>10.199999999999999</v>
      </c>
      <c r="G448" s="75">
        <v>0.6071428571428571</v>
      </c>
    </row>
    <row r="449" spans="1:7" ht="159.75" customHeight="1" x14ac:dyDescent="0.25">
      <c r="A449" s="70" t="s">
        <v>189</v>
      </c>
      <c r="B449" s="71" t="s">
        <v>361</v>
      </c>
      <c r="C449" s="72" t="s">
        <v>114</v>
      </c>
      <c r="D449" s="73">
        <v>0</v>
      </c>
      <c r="E449" s="74">
        <v>49987.199999999997</v>
      </c>
      <c r="F449" s="74">
        <v>19804.400000000001</v>
      </c>
      <c r="G449" s="75">
        <v>0.39618942449267019</v>
      </c>
    </row>
    <row r="450" spans="1:7" ht="78.75" x14ac:dyDescent="0.25">
      <c r="A450" s="70" t="s">
        <v>136</v>
      </c>
      <c r="B450" s="71" t="s">
        <v>361</v>
      </c>
      <c r="C450" s="72" t="s">
        <v>137</v>
      </c>
      <c r="D450" s="73">
        <v>0</v>
      </c>
      <c r="E450" s="74">
        <v>49987.199999999997</v>
      </c>
      <c r="F450" s="74">
        <v>19804.400000000001</v>
      </c>
      <c r="G450" s="75">
        <v>0.39618942449267019</v>
      </c>
    </row>
    <row r="451" spans="1:7" ht="63" x14ac:dyDescent="0.25">
      <c r="A451" s="70" t="s">
        <v>266</v>
      </c>
      <c r="B451" s="71" t="s">
        <v>361</v>
      </c>
      <c r="C451" s="72" t="s">
        <v>137</v>
      </c>
      <c r="D451" s="73">
        <v>104</v>
      </c>
      <c r="E451" s="74">
        <v>49987.199999999997</v>
      </c>
      <c r="F451" s="74">
        <v>19804.400000000001</v>
      </c>
      <c r="G451" s="75">
        <v>0.39618942449267019</v>
      </c>
    </row>
    <row r="452" spans="1:7" ht="31.5" x14ac:dyDescent="0.25">
      <c r="A452" s="70" t="s">
        <v>362</v>
      </c>
      <c r="B452" s="71" t="s">
        <v>363</v>
      </c>
      <c r="C452" s="72" t="s">
        <v>114</v>
      </c>
      <c r="D452" s="73">
        <v>0</v>
      </c>
      <c r="E452" s="74">
        <v>3609.9</v>
      </c>
      <c r="F452" s="74">
        <v>1643.9</v>
      </c>
      <c r="G452" s="75">
        <v>0.45538657580542397</v>
      </c>
    </row>
    <row r="453" spans="1:7" ht="31.5" x14ac:dyDescent="0.25">
      <c r="A453" s="70" t="s">
        <v>127</v>
      </c>
      <c r="B453" s="71" t="s">
        <v>708</v>
      </c>
      <c r="C453" s="72" t="s">
        <v>114</v>
      </c>
      <c r="D453" s="73">
        <v>0</v>
      </c>
      <c r="E453" s="74">
        <v>2.5</v>
      </c>
      <c r="F453" s="74">
        <v>0</v>
      </c>
      <c r="G453" s="75">
        <v>0</v>
      </c>
    </row>
    <row r="454" spans="1:7" ht="31.5" x14ac:dyDescent="0.25">
      <c r="A454" s="70" t="s">
        <v>120</v>
      </c>
      <c r="B454" s="71" t="s">
        <v>708</v>
      </c>
      <c r="C454" s="72" t="s">
        <v>121</v>
      </c>
      <c r="D454" s="73">
        <v>0</v>
      </c>
      <c r="E454" s="74">
        <v>2.5</v>
      </c>
      <c r="F454" s="74">
        <v>0</v>
      </c>
      <c r="G454" s="75">
        <v>0</v>
      </c>
    </row>
    <row r="455" spans="1:7" ht="31.5" x14ac:dyDescent="0.25">
      <c r="A455" s="70" t="s">
        <v>129</v>
      </c>
      <c r="B455" s="71" t="s">
        <v>708</v>
      </c>
      <c r="C455" s="72" t="s">
        <v>121</v>
      </c>
      <c r="D455" s="73">
        <v>705</v>
      </c>
      <c r="E455" s="74">
        <v>2.5</v>
      </c>
      <c r="F455" s="74">
        <v>0</v>
      </c>
      <c r="G455" s="75">
        <v>0</v>
      </c>
    </row>
    <row r="456" spans="1:7" ht="158.25" customHeight="1" x14ac:dyDescent="0.25">
      <c r="A456" s="70" t="s">
        <v>189</v>
      </c>
      <c r="B456" s="71" t="s">
        <v>709</v>
      </c>
      <c r="C456" s="72" t="s">
        <v>114</v>
      </c>
      <c r="D456" s="73">
        <v>0</v>
      </c>
      <c r="E456" s="74">
        <v>3607.4</v>
      </c>
      <c r="F456" s="74">
        <v>1643.9</v>
      </c>
      <c r="G456" s="75">
        <v>0.45570216776625827</v>
      </c>
    </row>
    <row r="457" spans="1:7" ht="78.75" x14ac:dyDescent="0.25">
      <c r="A457" s="70" t="s">
        <v>136</v>
      </c>
      <c r="B457" s="71" t="s">
        <v>709</v>
      </c>
      <c r="C457" s="72" t="s">
        <v>137</v>
      </c>
      <c r="D457" s="73">
        <v>0</v>
      </c>
      <c r="E457" s="74">
        <v>3607.4</v>
      </c>
      <c r="F457" s="74">
        <v>1643.9</v>
      </c>
      <c r="G457" s="75">
        <v>0.45570216776625827</v>
      </c>
    </row>
    <row r="458" spans="1:7" ht="36" customHeight="1" x14ac:dyDescent="0.25">
      <c r="A458" s="70" t="s">
        <v>364</v>
      </c>
      <c r="B458" s="71" t="s">
        <v>709</v>
      </c>
      <c r="C458" s="72" t="s">
        <v>137</v>
      </c>
      <c r="D458" s="73">
        <v>102</v>
      </c>
      <c r="E458" s="74">
        <v>3607.4</v>
      </c>
      <c r="F458" s="74">
        <v>1643.9</v>
      </c>
      <c r="G458" s="75">
        <v>0.45570216776625827</v>
      </c>
    </row>
    <row r="459" spans="1:7" ht="31.5" x14ac:dyDescent="0.25">
      <c r="A459" s="70" t="s">
        <v>365</v>
      </c>
      <c r="B459" s="71" t="s">
        <v>366</v>
      </c>
      <c r="C459" s="72" t="s">
        <v>114</v>
      </c>
      <c r="D459" s="73">
        <v>0</v>
      </c>
      <c r="E459" s="74">
        <v>4975.8999999999996</v>
      </c>
      <c r="F459" s="74">
        <v>2466.9</v>
      </c>
      <c r="G459" s="75">
        <v>0.49576960951787624</v>
      </c>
    </row>
    <row r="460" spans="1:7" ht="51" customHeight="1" x14ac:dyDescent="0.25">
      <c r="A460" s="70" t="s">
        <v>367</v>
      </c>
      <c r="B460" s="71" t="s">
        <v>368</v>
      </c>
      <c r="C460" s="72" t="s">
        <v>114</v>
      </c>
      <c r="D460" s="73">
        <v>0</v>
      </c>
      <c r="E460" s="74">
        <v>122.3</v>
      </c>
      <c r="F460" s="74">
        <v>122.3</v>
      </c>
      <c r="G460" s="75">
        <v>1</v>
      </c>
    </row>
    <row r="461" spans="1:7" ht="31.5" x14ac:dyDescent="0.25">
      <c r="A461" s="70" t="s">
        <v>120</v>
      </c>
      <c r="B461" s="71" t="s">
        <v>368</v>
      </c>
      <c r="C461" s="72" t="s">
        <v>121</v>
      </c>
      <c r="D461" s="73">
        <v>0</v>
      </c>
      <c r="E461" s="74">
        <v>122.3</v>
      </c>
      <c r="F461" s="74">
        <v>122.3</v>
      </c>
      <c r="G461" s="75">
        <v>1</v>
      </c>
    </row>
    <row r="462" spans="1:7" x14ac:dyDescent="0.25">
      <c r="A462" s="70" t="s">
        <v>369</v>
      </c>
      <c r="B462" s="71" t="s">
        <v>368</v>
      </c>
      <c r="C462" s="72" t="s">
        <v>121</v>
      </c>
      <c r="D462" s="73">
        <v>105</v>
      </c>
      <c r="E462" s="74">
        <v>122.3</v>
      </c>
      <c r="F462" s="74">
        <v>122.3</v>
      </c>
      <c r="G462" s="75">
        <v>1</v>
      </c>
    </row>
    <row r="463" spans="1:7" ht="63.75" customHeight="1" x14ac:dyDescent="0.25">
      <c r="A463" s="70" t="s">
        <v>370</v>
      </c>
      <c r="B463" s="71" t="s">
        <v>371</v>
      </c>
      <c r="C463" s="72" t="s">
        <v>114</v>
      </c>
      <c r="D463" s="73">
        <v>0</v>
      </c>
      <c r="E463" s="74">
        <v>1654.4</v>
      </c>
      <c r="F463" s="74">
        <v>814</v>
      </c>
      <c r="G463" s="75">
        <v>0.49202127659574463</v>
      </c>
    </row>
    <row r="464" spans="1:7" ht="78.75" x14ac:dyDescent="0.25">
      <c r="A464" s="70" t="s">
        <v>136</v>
      </c>
      <c r="B464" s="71" t="s">
        <v>371</v>
      </c>
      <c r="C464" s="72" t="s">
        <v>137</v>
      </c>
      <c r="D464" s="73">
        <v>0</v>
      </c>
      <c r="E464" s="74">
        <v>1509.6</v>
      </c>
      <c r="F464" s="74">
        <v>754.7</v>
      </c>
      <c r="G464" s="75">
        <v>0.49993375728669853</v>
      </c>
    </row>
    <row r="465" spans="1:7" ht="63" x14ac:dyDescent="0.25">
      <c r="A465" s="70" t="s">
        <v>266</v>
      </c>
      <c r="B465" s="71" t="s">
        <v>371</v>
      </c>
      <c r="C465" s="72" t="s">
        <v>137</v>
      </c>
      <c r="D465" s="73">
        <v>104</v>
      </c>
      <c r="E465" s="74">
        <v>1509.6</v>
      </c>
      <c r="F465" s="74">
        <v>754.7</v>
      </c>
      <c r="G465" s="75">
        <v>0.49993375728669853</v>
      </c>
    </row>
    <row r="466" spans="1:7" ht="31.5" x14ac:dyDescent="0.25">
      <c r="A466" s="70" t="s">
        <v>120</v>
      </c>
      <c r="B466" s="71" t="s">
        <v>371</v>
      </c>
      <c r="C466" s="72" t="s">
        <v>121</v>
      </c>
      <c r="D466" s="73">
        <v>0</v>
      </c>
      <c r="E466" s="74">
        <v>144.80000000000001</v>
      </c>
      <c r="F466" s="74">
        <v>59.3</v>
      </c>
      <c r="G466" s="75">
        <v>0.40953038674033143</v>
      </c>
    </row>
    <row r="467" spans="1:7" ht="63" x14ac:dyDescent="0.25">
      <c r="A467" s="70" t="s">
        <v>266</v>
      </c>
      <c r="B467" s="71" t="s">
        <v>371</v>
      </c>
      <c r="C467" s="72" t="s">
        <v>121</v>
      </c>
      <c r="D467" s="73">
        <v>104</v>
      </c>
      <c r="E467" s="74">
        <v>144.80000000000001</v>
      </c>
      <c r="F467" s="74">
        <v>59.3</v>
      </c>
      <c r="G467" s="75">
        <v>0.40953038674033143</v>
      </c>
    </row>
    <row r="468" spans="1:7" ht="63" x14ac:dyDescent="0.25">
      <c r="A468" s="70" t="s">
        <v>372</v>
      </c>
      <c r="B468" s="71" t="s">
        <v>373</v>
      </c>
      <c r="C468" s="72" t="s">
        <v>114</v>
      </c>
      <c r="D468" s="73">
        <v>0</v>
      </c>
      <c r="E468" s="74">
        <v>1556.6</v>
      </c>
      <c r="F468" s="74">
        <v>704.9</v>
      </c>
      <c r="G468" s="75">
        <v>0.45284594629320313</v>
      </c>
    </row>
    <row r="469" spans="1:7" ht="78.75" x14ac:dyDescent="0.25">
      <c r="A469" s="70" t="s">
        <v>136</v>
      </c>
      <c r="B469" s="71" t="s">
        <v>373</v>
      </c>
      <c r="C469" s="72" t="s">
        <v>137</v>
      </c>
      <c r="D469" s="73">
        <v>0</v>
      </c>
      <c r="E469" s="74">
        <v>1354.9</v>
      </c>
      <c r="F469" s="74">
        <v>626.79999999999995</v>
      </c>
      <c r="G469" s="75">
        <v>0.46261716731862124</v>
      </c>
    </row>
    <row r="470" spans="1:7" ht="63" x14ac:dyDescent="0.25">
      <c r="A470" s="70" t="s">
        <v>266</v>
      </c>
      <c r="B470" s="71" t="s">
        <v>373</v>
      </c>
      <c r="C470" s="72" t="s">
        <v>137</v>
      </c>
      <c r="D470" s="73">
        <v>104</v>
      </c>
      <c r="E470" s="74">
        <v>1354.9</v>
      </c>
      <c r="F470" s="74">
        <v>626.79999999999995</v>
      </c>
      <c r="G470" s="75">
        <v>0.46261716731862124</v>
      </c>
    </row>
    <row r="471" spans="1:7" ht="31.5" x14ac:dyDescent="0.25">
      <c r="A471" s="70" t="s">
        <v>120</v>
      </c>
      <c r="B471" s="71" t="s">
        <v>373</v>
      </c>
      <c r="C471" s="72" t="s">
        <v>121</v>
      </c>
      <c r="D471" s="73">
        <v>0</v>
      </c>
      <c r="E471" s="74">
        <v>201.7</v>
      </c>
      <c r="F471" s="74">
        <v>78.2</v>
      </c>
      <c r="G471" s="75">
        <v>0.38770451165096681</v>
      </c>
    </row>
    <row r="472" spans="1:7" ht="63" x14ac:dyDescent="0.25">
      <c r="A472" s="70" t="s">
        <v>266</v>
      </c>
      <c r="B472" s="71" t="s">
        <v>373</v>
      </c>
      <c r="C472" s="72" t="s">
        <v>121</v>
      </c>
      <c r="D472" s="73">
        <v>104</v>
      </c>
      <c r="E472" s="74">
        <v>201.7</v>
      </c>
      <c r="F472" s="74">
        <v>78.2</v>
      </c>
      <c r="G472" s="75">
        <v>0.38770451165096681</v>
      </c>
    </row>
    <row r="473" spans="1:7" ht="31.5" x14ac:dyDescent="0.25">
      <c r="A473" s="70" t="s">
        <v>374</v>
      </c>
      <c r="B473" s="71" t="s">
        <v>375</v>
      </c>
      <c r="C473" s="72" t="s">
        <v>114</v>
      </c>
      <c r="D473" s="73">
        <v>0</v>
      </c>
      <c r="E473" s="74">
        <v>821.3</v>
      </c>
      <c r="F473" s="74">
        <v>392.6</v>
      </c>
      <c r="G473" s="75">
        <v>0.47802264702301234</v>
      </c>
    </row>
    <row r="474" spans="1:7" ht="78.75" x14ac:dyDescent="0.25">
      <c r="A474" s="70" t="s">
        <v>136</v>
      </c>
      <c r="B474" s="71" t="s">
        <v>375</v>
      </c>
      <c r="C474" s="72" t="s">
        <v>137</v>
      </c>
      <c r="D474" s="73">
        <v>0</v>
      </c>
      <c r="E474" s="74">
        <v>752.1</v>
      </c>
      <c r="F474" s="74">
        <v>385.3</v>
      </c>
      <c r="G474" s="75">
        <v>0.51229889642334792</v>
      </c>
    </row>
    <row r="475" spans="1:7" ht="63" x14ac:dyDescent="0.25">
      <c r="A475" s="70" t="s">
        <v>266</v>
      </c>
      <c r="B475" s="71" t="s">
        <v>375</v>
      </c>
      <c r="C475" s="72" t="s">
        <v>137</v>
      </c>
      <c r="D475" s="73">
        <v>104</v>
      </c>
      <c r="E475" s="74">
        <v>752.1</v>
      </c>
      <c r="F475" s="74">
        <v>385.3</v>
      </c>
      <c r="G475" s="75">
        <v>0.51229889642334792</v>
      </c>
    </row>
    <row r="476" spans="1:7" ht="31.5" x14ac:dyDescent="0.25">
      <c r="A476" s="70" t="s">
        <v>120</v>
      </c>
      <c r="B476" s="71" t="s">
        <v>375</v>
      </c>
      <c r="C476" s="72" t="s">
        <v>121</v>
      </c>
      <c r="D476" s="73">
        <v>0</v>
      </c>
      <c r="E476" s="74">
        <v>69.2</v>
      </c>
      <c r="F476" s="74">
        <v>7.3</v>
      </c>
      <c r="G476" s="75">
        <v>0.10549132947976878</v>
      </c>
    </row>
    <row r="477" spans="1:7" ht="63" x14ac:dyDescent="0.25">
      <c r="A477" s="70" t="s">
        <v>266</v>
      </c>
      <c r="B477" s="71" t="s">
        <v>375</v>
      </c>
      <c r="C477" s="72" t="s">
        <v>121</v>
      </c>
      <c r="D477" s="73">
        <v>104</v>
      </c>
      <c r="E477" s="74">
        <v>69.2</v>
      </c>
      <c r="F477" s="74">
        <v>7.3</v>
      </c>
      <c r="G477" s="75">
        <v>0.10549132947976878</v>
      </c>
    </row>
    <row r="478" spans="1:7" ht="49.5" customHeight="1" x14ac:dyDescent="0.25">
      <c r="A478" s="70" t="s">
        <v>376</v>
      </c>
      <c r="B478" s="71" t="s">
        <v>377</v>
      </c>
      <c r="C478" s="72" t="s">
        <v>114</v>
      </c>
      <c r="D478" s="73">
        <v>0</v>
      </c>
      <c r="E478" s="74">
        <v>820.6</v>
      </c>
      <c r="F478" s="74">
        <v>433</v>
      </c>
      <c r="G478" s="75">
        <v>0.5276626858396295</v>
      </c>
    </row>
    <row r="479" spans="1:7" ht="78.75" x14ac:dyDescent="0.25">
      <c r="A479" s="70" t="s">
        <v>136</v>
      </c>
      <c r="B479" s="71" t="s">
        <v>377</v>
      </c>
      <c r="C479" s="72" t="s">
        <v>137</v>
      </c>
      <c r="D479" s="73">
        <v>0</v>
      </c>
      <c r="E479" s="74">
        <v>751.5</v>
      </c>
      <c r="F479" s="74">
        <v>424.5</v>
      </c>
      <c r="G479" s="75">
        <v>0.56487025948103797</v>
      </c>
    </row>
    <row r="480" spans="1:7" ht="63" x14ac:dyDescent="0.25">
      <c r="A480" s="70" t="s">
        <v>266</v>
      </c>
      <c r="B480" s="71" t="s">
        <v>377</v>
      </c>
      <c r="C480" s="72" t="s">
        <v>137</v>
      </c>
      <c r="D480" s="73">
        <v>104</v>
      </c>
      <c r="E480" s="74">
        <v>751.5</v>
      </c>
      <c r="F480" s="74">
        <v>424.5</v>
      </c>
      <c r="G480" s="75">
        <v>0.56487025948103797</v>
      </c>
    </row>
    <row r="481" spans="1:7" ht="31.5" x14ac:dyDescent="0.25">
      <c r="A481" s="70" t="s">
        <v>120</v>
      </c>
      <c r="B481" s="71" t="s">
        <v>377</v>
      </c>
      <c r="C481" s="72" t="s">
        <v>121</v>
      </c>
      <c r="D481" s="73">
        <v>0</v>
      </c>
      <c r="E481" s="74">
        <v>69.099999999999994</v>
      </c>
      <c r="F481" s="74">
        <v>8.6</v>
      </c>
      <c r="G481" s="75">
        <v>0.12445730824891463</v>
      </c>
    </row>
    <row r="482" spans="1:7" ht="63" x14ac:dyDescent="0.25">
      <c r="A482" s="70" t="s">
        <v>266</v>
      </c>
      <c r="B482" s="71" t="s">
        <v>377</v>
      </c>
      <c r="C482" s="72" t="s">
        <v>121</v>
      </c>
      <c r="D482" s="73">
        <v>104</v>
      </c>
      <c r="E482" s="74">
        <v>69.099999999999994</v>
      </c>
      <c r="F482" s="74">
        <v>8.6</v>
      </c>
      <c r="G482" s="75">
        <v>0.12445730824891463</v>
      </c>
    </row>
    <row r="483" spans="1:7" ht="94.5" customHeight="1" x14ac:dyDescent="0.25">
      <c r="A483" s="70" t="s">
        <v>378</v>
      </c>
      <c r="B483" s="71" t="s">
        <v>379</v>
      </c>
      <c r="C483" s="72" t="s">
        <v>114</v>
      </c>
      <c r="D483" s="73">
        <v>0</v>
      </c>
      <c r="E483" s="74">
        <v>0.7</v>
      </c>
      <c r="F483" s="74">
        <v>0</v>
      </c>
      <c r="G483" s="75">
        <v>0</v>
      </c>
    </row>
    <row r="484" spans="1:7" ht="31.5" x14ac:dyDescent="0.25">
      <c r="A484" s="70" t="s">
        <v>120</v>
      </c>
      <c r="B484" s="71" t="s">
        <v>379</v>
      </c>
      <c r="C484" s="72" t="s">
        <v>121</v>
      </c>
      <c r="D484" s="73">
        <v>0</v>
      </c>
      <c r="E484" s="74">
        <v>0.7</v>
      </c>
      <c r="F484" s="74">
        <v>0</v>
      </c>
      <c r="G484" s="75">
        <v>0</v>
      </c>
    </row>
    <row r="485" spans="1:7" ht="63" x14ac:dyDescent="0.25">
      <c r="A485" s="70" t="s">
        <v>266</v>
      </c>
      <c r="B485" s="71" t="s">
        <v>379</v>
      </c>
      <c r="C485" s="72" t="s">
        <v>121</v>
      </c>
      <c r="D485" s="73">
        <v>104</v>
      </c>
      <c r="E485" s="74">
        <v>0.7</v>
      </c>
      <c r="F485" s="74">
        <v>0</v>
      </c>
      <c r="G485" s="75">
        <v>0</v>
      </c>
    </row>
    <row r="486" spans="1:7" x14ac:dyDescent="0.25">
      <c r="A486" s="70" t="s">
        <v>710</v>
      </c>
      <c r="B486" s="71" t="s">
        <v>380</v>
      </c>
      <c r="C486" s="72" t="s">
        <v>114</v>
      </c>
      <c r="D486" s="73">
        <v>0</v>
      </c>
      <c r="E486" s="74">
        <v>10</v>
      </c>
      <c r="F486" s="74">
        <v>0</v>
      </c>
      <c r="G486" s="75">
        <v>0</v>
      </c>
    </row>
    <row r="487" spans="1:7" ht="47.25" x14ac:dyDescent="0.25">
      <c r="A487" s="70" t="s">
        <v>381</v>
      </c>
      <c r="B487" s="71" t="s">
        <v>382</v>
      </c>
      <c r="C487" s="72" t="s">
        <v>114</v>
      </c>
      <c r="D487" s="73">
        <v>0</v>
      </c>
      <c r="E487" s="74">
        <v>10</v>
      </c>
      <c r="F487" s="74">
        <v>0</v>
      </c>
      <c r="G487" s="75">
        <v>0</v>
      </c>
    </row>
    <row r="488" spans="1:7" x14ac:dyDescent="0.25">
      <c r="A488" s="70" t="s">
        <v>383</v>
      </c>
      <c r="B488" s="71" t="s">
        <v>384</v>
      </c>
      <c r="C488" s="72" t="s">
        <v>114</v>
      </c>
      <c r="D488" s="73">
        <v>0</v>
      </c>
      <c r="E488" s="74">
        <v>10</v>
      </c>
      <c r="F488" s="74">
        <v>0</v>
      </c>
      <c r="G488" s="75">
        <v>0</v>
      </c>
    </row>
    <row r="489" spans="1:7" ht="31.5" x14ac:dyDescent="0.25">
      <c r="A489" s="70" t="s">
        <v>120</v>
      </c>
      <c r="B489" s="71" t="s">
        <v>384</v>
      </c>
      <c r="C489" s="72" t="s">
        <v>121</v>
      </c>
      <c r="D489" s="73">
        <v>0</v>
      </c>
      <c r="E489" s="74">
        <v>10</v>
      </c>
      <c r="F489" s="74">
        <v>0</v>
      </c>
      <c r="G489" s="75">
        <v>0</v>
      </c>
    </row>
    <row r="490" spans="1:7" x14ac:dyDescent="0.25">
      <c r="A490" s="70" t="s">
        <v>248</v>
      </c>
      <c r="B490" s="71" t="s">
        <v>384</v>
      </c>
      <c r="C490" s="72" t="s">
        <v>121</v>
      </c>
      <c r="D490" s="73">
        <v>113</v>
      </c>
      <c r="E490" s="74">
        <v>10</v>
      </c>
      <c r="F490" s="74">
        <v>0</v>
      </c>
      <c r="G490" s="75">
        <v>0</v>
      </c>
    </row>
    <row r="491" spans="1:7" s="69" customFormat="1" ht="47.25" x14ac:dyDescent="0.25">
      <c r="A491" s="63" t="s">
        <v>711</v>
      </c>
      <c r="B491" s="64" t="s">
        <v>385</v>
      </c>
      <c r="C491" s="65" t="s">
        <v>114</v>
      </c>
      <c r="D491" s="66">
        <v>0</v>
      </c>
      <c r="E491" s="67">
        <v>7186.3</v>
      </c>
      <c r="F491" s="67">
        <v>3164.5</v>
      </c>
      <c r="G491" s="68">
        <v>0.44035178047117429</v>
      </c>
    </row>
    <row r="492" spans="1:7" ht="47.25" x14ac:dyDescent="0.25">
      <c r="A492" s="70" t="s">
        <v>712</v>
      </c>
      <c r="B492" s="71" t="s">
        <v>386</v>
      </c>
      <c r="C492" s="72" t="s">
        <v>114</v>
      </c>
      <c r="D492" s="73">
        <v>0</v>
      </c>
      <c r="E492" s="74">
        <v>620.20000000000005</v>
      </c>
      <c r="F492" s="74">
        <v>59.9</v>
      </c>
      <c r="G492" s="75">
        <v>9.6581747823282799E-2</v>
      </c>
    </row>
    <row r="493" spans="1:7" ht="47.25" x14ac:dyDescent="0.25">
      <c r="A493" s="70" t="s">
        <v>387</v>
      </c>
      <c r="B493" s="71" t="s">
        <v>388</v>
      </c>
      <c r="C493" s="72" t="s">
        <v>114</v>
      </c>
      <c r="D493" s="73">
        <v>0</v>
      </c>
      <c r="E493" s="74">
        <v>620.20000000000005</v>
      </c>
      <c r="F493" s="74">
        <v>59.9</v>
      </c>
      <c r="G493" s="75">
        <v>9.6581747823282799E-2</v>
      </c>
    </row>
    <row r="494" spans="1:7" ht="47.25" x14ac:dyDescent="0.25">
      <c r="A494" s="70" t="s">
        <v>389</v>
      </c>
      <c r="B494" s="71" t="s">
        <v>390</v>
      </c>
      <c r="C494" s="72" t="s">
        <v>114</v>
      </c>
      <c r="D494" s="73">
        <v>0</v>
      </c>
      <c r="E494" s="74">
        <v>37.4</v>
      </c>
      <c r="F494" s="74">
        <v>0</v>
      </c>
      <c r="G494" s="75">
        <v>0</v>
      </c>
    </row>
    <row r="495" spans="1:7" ht="31.5" x14ac:dyDescent="0.25">
      <c r="A495" s="70" t="s">
        <v>120</v>
      </c>
      <c r="B495" s="71" t="s">
        <v>390</v>
      </c>
      <c r="C495" s="72" t="s">
        <v>121</v>
      </c>
      <c r="D495" s="73">
        <v>0</v>
      </c>
      <c r="E495" s="74">
        <v>37.4</v>
      </c>
      <c r="F495" s="74">
        <v>0</v>
      </c>
      <c r="G495" s="75">
        <v>0</v>
      </c>
    </row>
    <row r="496" spans="1:7" x14ac:dyDescent="0.25">
      <c r="A496" s="70" t="s">
        <v>196</v>
      </c>
      <c r="B496" s="71" t="s">
        <v>390</v>
      </c>
      <c r="C496" s="72" t="s">
        <v>121</v>
      </c>
      <c r="D496" s="73">
        <v>709</v>
      </c>
      <c r="E496" s="74">
        <v>37.4</v>
      </c>
      <c r="F496" s="74">
        <v>0</v>
      </c>
      <c r="G496" s="75">
        <v>0</v>
      </c>
    </row>
    <row r="497" spans="1:7" x14ac:dyDescent="0.25">
      <c r="A497" s="70" t="s">
        <v>391</v>
      </c>
      <c r="B497" s="71" t="s">
        <v>392</v>
      </c>
      <c r="C497" s="72" t="s">
        <v>114</v>
      </c>
      <c r="D497" s="73">
        <v>0</v>
      </c>
      <c r="E497" s="74">
        <v>582.79999999999995</v>
      </c>
      <c r="F497" s="74">
        <v>59.9</v>
      </c>
      <c r="G497" s="75">
        <v>0.10277968428277283</v>
      </c>
    </row>
    <row r="498" spans="1:7" ht="31.5" x14ac:dyDescent="0.25">
      <c r="A498" s="70" t="s">
        <v>120</v>
      </c>
      <c r="B498" s="71" t="s">
        <v>392</v>
      </c>
      <c r="C498" s="72" t="s">
        <v>121</v>
      </c>
      <c r="D498" s="73">
        <v>0</v>
      </c>
      <c r="E498" s="74">
        <v>582.79999999999995</v>
      </c>
      <c r="F498" s="74">
        <v>59.9</v>
      </c>
      <c r="G498" s="75">
        <v>0.10277968428277283</v>
      </c>
    </row>
    <row r="499" spans="1:7" x14ac:dyDescent="0.25">
      <c r="A499" s="70" t="s">
        <v>325</v>
      </c>
      <c r="B499" s="71" t="s">
        <v>392</v>
      </c>
      <c r="C499" s="72" t="s">
        <v>121</v>
      </c>
      <c r="D499" s="73">
        <v>409</v>
      </c>
      <c r="E499" s="74">
        <v>582.79999999999995</v>
      </c>
      <c r="F499" s="74">
        <v>59.9</v>
      </c>
      <c r="G499" s="75">
        <v>0.10277968428277283</v>
      </c>
    </row>
    <row r="500" spans="1:7" ht="31.5" x14ac:dyDescent="0.25">
      <c r="A500" s="70" t="s">
        <v>713</v>
      </c>
      <c r="B500" s="71" t="s">
        <v>395</v>
      </c>
      <c r="C500" s="72" t="s">
        <v>114</v>
      </c>
      <c r="D500" s="73">
        <v>0</v>
      </c>
      <c r="E500" s="74">
        <v>33.5</v>
      </c>
      <c r="F500" s="74">
        <v>0</v>
      </c>
      <c r="G500" s="75">
        <v>0</v>
      </c>
    </row>
    <row r="501" spans="1:7" ht="63" x14ac:dyDescent="0.25">
      <c r="A501" s="70" t="s">
        <v>396</v>
      </c>
      <c r="B501" s="71" t="s">
        <v>397</v>
      </c>
      <c r="C501" s="72" t="s">
        <v>114</v>
      </c>
      <c r="D501" s="73">
        <v>0</v>
      </c>
      <c r="E501" s="74">
        <v>33.5</v>
      </c>
      <c r="F501" s="74">
        <v>0</v>
      </c>
      <c r="G501" s="75">
        <v>0</v>
      </c>
    </row>
    <row r="502" spans="1:7" ht="31.5" x14ac:dyDescent="0.25">
      <c r="A502" s="70" t="s">
        <v>398</v>
      </c>
      <c r="B502" s="71" t="s">
        <v>399</v>
      </c>
      <c r="C502" s="72" t="s">
        <v>114</v>
      </c>
      <c r="D502" s="73">
        <v>0</v>
      </c>
      <c r="E502" s="74">
        <v>30.5</v>
      </c>
      <c r="F502" s="74">
        <v>0</v>
      </c>
      <c r="G502" s="75">
        <v>0</v>
      </c>
    </row>
    <row r="503" spans="1:7" ht="31.5" x14ac:dyDescent="0.25">
      <c r="A503" s="70" t="s">
        <v>120</v>
      </c>
      <c r="B503" s="71" t="s">
        <v>399</v>
      </c>
      <c r="C503" s="72" t="s">
        <v>121</v>
      </c>
      <c r="D503" s="73">
        <v>0</v>
      </c>
      <c r="E503" s="74">
        <v>30.5</v>
      </c>
      <c r="F503" s="74">
        <v>0</v>
      </c>
      <c r="G503" s="75">
        <v>0</v>
      </c>
    </row>
    <row r="504" spans="1:7" x14ac:dyDescent="0.25">
      <c r="A504" s="70" t="s">
        <v>248</v>
      </c>
      <c r="B504" s="71" t="s">
        <v>399</v>
      </c>
      <c r="C504" s="72" t="s">
        <v>121</v>
      </c>
      <c r="D504" s="73">
        <v>113</v>
      </c>
      <c r="E504" s="74">
        <v>30.5</v>
      </c>
      <c r="F504" s="74">
        <v>0</v>
      </c>
      <c r="G504" s="75">
        <v>0</v>
      </c>
    </row>
    <row r="505" spans="1:7" x14ac:dyDescent="0.25">
      <c r="A505" s="70" t="s">
        <v>400</v>
      </c>
      <c r="B505" s="71" t="s">
        <v>401</v>
      </c>
      <c r="C505" s="72" t="s">
        <v>114</v>
      </c>
      <c r="D505" s="73">
        <v>0</v>
      </c>
      <c r="E505" s="74">
        <v>3</v>
      </c>
      <c r="F505" s="74">
        <v>0</v>
      </c>
      <c r="G505" s="75">
        <v>0</v>
      </c>
    </row>
    <row r="506" spans="1:7" ht="31.5" x14ac:dyDescent="0.25">
      <c r="A506" s="70" t="s">
        <v>120</v>
      </c>
      <c r="B506" s="71" t="s">
        <v>401</v>
      </c>
      <c r="C506" s="72" t="s">
        <v>121</v>
      </c>
      <c r="D506" s="73">
        <v>0</v>
      </c>
      <c r="E506" s="74">
        <v>3</v>
      </c>
      <c r="F506" s="74">
        <v>0</v>
      </c>
      <c r="G506" s="75">
        <v>0</v>
      </c>
    </row>
    <row r="507" spans="1:7" x14ac:dyDescent="0.25">
      <c r="A507" s="70" t="s">
        <v>248</v>
      </c>
      <c r="B507" s="71" t="s">
        <v>401</v>
      </c>
      <c r="C507" s="72" t="s">
        <v>121</v>
      </c>
      <c r="D507" s="73">
        <v>113</v>
      </c>
      <c r="E507" s="74">
        <v>3</v>
      </c>
      <c r="F507" s="74">
        <v>0</v>
      </c>
      <c r="G507" s="75">
        <v>0</v>
      </c>
    </row>
    <row r="508" spans="1:7" ht="21" customHeight="1" x14ac:dyDescent="0.25">
      <c r="A508" s="70" t="s">
        <v>714</v>
      </c>
      <c r="B508" s="71" t="s">
        <v>402</v>
      </c>
      <c r="C508" s="72" t="s">
        <v>114</v>
      </c>
      <c r="D508" s="73">
        <v>0</v>
      </c>
      <c r="E508" s="74">
        <v>6532.6</v>
      </c>
      <c r="F508" s="74">
        <v>3104.6</v>
      </c>
      <c r="G508" s="75">
        <v>0.47524722162691729</v>
      </c>
    </row>
    <row r="509" spans="1:7" ht="47.25" x14ac:dyDescent="0.25">
      <c r="A509" s="70" t="s">
        <v>403</v>
      </c>
      <c r="B509" s="71" t="s">
        <v>404</v>
      </c>
      <c r="C509" s="72" t="s">
        <v>114</v>
      </c>
      <c r="D509" s="73">
        <v>0</v>
      </c>
      <c r="E509" s="74">
        <v>70</v>
      </c>
      <c r="F509" s="74">
        <v>0</v>
      </c>
      <c r="G509" s="75">
        <v>0</v>
      </c>
    </row>
    <row r="510" spans="1:7" ht="47.25" x14ac:dyDescent="0.25">
      <c r="A510" s="70" t="s">
        <v>405</v>
      </c>
      <c r="B510" s="71" t="s">
        <v>406</v>
      </c>
      <c r="C510" s="72" t="s">
        <v>114</v>
      </c>
      <c r="D510" s="73">
        <v>0</v>
      </c>
      <c r="E510" s="74">
        <v>25</v>
      </c>
      <c r="F510" s="74">
        <v>0</v>
      </c>
      <c r="G510" s="75">
        <v>0</v>
      </c>
    </row>
    <row r="511" spans="1:7" ht="31.5" x14ac:dyDescent="0.25">
      <c r="A511" s="70" t="s">
        <v>120</v>
      </c>
      <c r="B511" s="71" t="s">
        <v>406</v>
      </c>
      <c r="C511" s="72" t="s">
        <v>121</v>
      </c>
      <c r="D511" s="73">
        <v>0</v>
      </c>
      <c r="E511" s="74">
        <v>25</v>
      </c>
      <c r="F511" s="74">
        <v>0</v>
      </c>
      <c r="G511" s="75">
        <v>0</v>
      </c>
    </row>
    <row r="512" spans="1:7" x14ac:dyDescent="0.25">
      <c r="A512" s="70" t="s">
        <v>248</v>
      </c>
      <c r="B512" s="71" t="s">
        <v>406</v>
      </c>
      <c r="C512" s="72" t="s">
        <v>121</v>
      </c>
      <c r="D512" s="73">
        <v>113</v>
      </c>
      <c r="E512" s="74">
        <v>25</v>
      </c>
      <c r="F512" s="74">
        <v>0</v>
      </c>
      <c r="G512" s="75">
        <v>0</v>
      </c>
    </row>
    <row r="513" spans="1:7" ht="47.25" x14ac:dyDescent="0.25">
      <c r="A513" s="70" t="s">
        <v>407</v>
      </c>
      <c r="B513" s="71" t="s">
        <v>408</v>
      </c>
      <c r="C513" s="72" t="s">
        <v>114</v>
      </c>
      <c r="D513" s="73">
        <v>0</v>
      </c>
      <c r="E513" s="74">
        <v>15</v>
      </c>
      <c r="F513" s="74">
        <v>0</v>
      </c>
      <c r="G513" s="75">
        <v>0</v>
      </c>
    </row>
    <row r="514" spans="1:7" ht="31.5" x14ac:dyDescent="0.25">
      <c r="A514" s="70" t="s">
        <v>120</v>
      </c>
      <c r="B514" s="71" t="s">
        <v>408</v>
      </c>
      <c r="C514" s="72" t="s">
        <v>121</v>
      </c>
      <c r="D514" s="73">
        <v>0</v>
      </c>
      <c r="E514" s="74">
        <v>15</v>
      </c>
      <c r="F514" s="74">
        <v>0</v>
      </c>
      <c r="G514" s="75">
        <v>0</v>
      </c>
    </row>
    <row r="515" spans="1:7" x14ac:dyDescent="0.25">
      <c r="A515" s="70" t="s">
        <v>248</v>
      </c>
      <c r="B515" s="71" t="s">
        <v>408</v>
      </c>
      <c r="C515" s="72" t="s">
        <v>121</v>
      </c>
      <c r="D515" s="73">
        <v>113</v>
      </c>
      <c r="E515" s="74">
        <v>15</v>
      </c>
      <c r="F515" s="74">
        <v>0</v>
      </c>
      <c r="G515" s="75">
        <v>0</v>
      </c>
    </row>
    <row r="516" spans="1:7" ht="78.75" x14ac:dyDescent="0.25">
      <c r="A516" s="70" t="s">
        <v>409</v>
      </c>
      <c r="B516" s="71" t="s">
        <v>410</v>
      </c>
      <c r="C516" s="72" t="s">
        <v>114</v>
      </c>
      <c r="D516" s="73">
        <v>0</v>
      </c>
      <c r="E516" s="74">
        <v>5</v>
      </c>
      <c r="F516" s="74">
        <v>0</v>
      </c>
      <c r="G516" s="75">
        <v>0</v>
      </c>
    </row>
    <row r="517" spans="1:7" ht="31.5" x14ac:dyDescent="0.25">
      <c r="A517" s="70" t="s">
        <v>120</v>
      </c>
      <c r="B517" s="71" t="s">
        <v>410</v>
      </c>
      <c r="C517" s="72" t="s">
        <v>121</v>
      </c>
      <c r="D517" s="73">
        <v>0</v>
      </c>
      <c r="E517" s="74">
        <v>5</v>
      </c>
      <c r="F517" s="74">
        <v>0</v>
      </c>
      <c r="G517" s="75">
        <v>0</v>
      </c>
    </row>
    <row r="518" spans="1:7" x14ac:dyDescent="0.25">
      <c r="A518" s="70" t="s">
        <v>248</v>
      </c>
      <c r="B518" s="71" t="s">
        <v>410</v>
      </c>
      <c r="C518" s="72" t="s">
        <v>121</v>
      </c>
      <c r="D518" s="73">
        <v>113</v>
      </c>
      <c r="E518" s="74">
        <v>5</v>
      </c>
      <c r="F518" s="74">
        <v>0</v>
      </c>
      <c r="G518" s="75">
        <v>0</v>
      </c>
    </row>
    <row r="519" spans="1:7" ht="47.25" x14ac:dyDescent="0.25">
      <c r="A519" s="70" t="s">
        <v>411</v>
      </c>
      <c r="B519" s="71" t="s">
        <v>412</v>
      </c>
      <c r="C519" s="72" t="s">
        <v>114</v>
      </c>
      <c r="D519" s="73">
        <v>0</v>
      </c>
      <c r="E519" s="74">
        <v>10</v>
      </c>
      <c r="F519" s="74">
        <v>0</v>
      </c>
      <c r="G519" s="75">
        <v>0</v>
      </c>
    </row>
    <row r="520" spans="1:7" ht="31.5" x14ac:dyDescent="0.25">
      <c r="A520" s="70" t="s">
        <v>120</v>
      </c>
      <c r="B520" s="71" t="s">
        <v>412</v>
      </c>
      <c r="C520" s="72" t="s">
        <v>121</v>
      </c>
      <c r="D520" s="73">
        <v>0</v>
      </c>
      <c r="E520" s="74">
        <v>10</v>
      </c>
      <c r="F520" s="74">
        <v>0</v>
      </c>
      <c r="G520" s="75">
        <v>0</v>
      </c>
    </row>
    <row r="521" spans="1:7" x14ac:dyDescent="0.25">
      <c r="A521" s="70" t="s">
        <v>248</v>
      </c>
      <c r="B521" s="71" t="s">
        <v>412</v>
      </c>
      <c r="C521" s="72" t="s">
        <v>121</v>
      </c>
      <c r="D521" s="73">
        <v>113</v>
      </c>
      <c r="E521" s="74">
        <v>10</v>
      </c>
      <c r="F521" s="74">
        <v>0</v>
      </c>
      <c r="G521" s="75">
        <v>0</v>
      </c>
    </row>
    <row r="522" spans="1:7" ht="63" x14ac:dyDescent="0.25">
      <c r="A522" s="70" t="s">
        <v>413</v>
      </c>
      <c r="B522" s="71" t="s">
        <v>414</v>
      </c>
      <c r="C522" s="72" t="s">
        <v>114</v>
      </c>
      <c r="D522" s="73">
        <v>0</v>
      </c>
      <c r="E522" s="74">
        <v>15</v>
      </c>
      <c r="F522" s="74">
        <v>0</v>
      </c>
      <c r="G522" s="75">
        <v>0</v>
      </c>
    </row>
    <row r="523" spans="1:7" ht="31.5" x14ac:dyDescent="0.25">
      <c r="A523" s="70" t="s">
        <v>120</v>
      </c>
      <c r="B523" s="71" t="s">
        <v>414</v>
      </c>
      <c r="C523" s="72" t="s">
        <v>121</v>
      </c>
      <c r="D523" s="73">
        <v>0</v>
      </c>
      <c r="E523" s="74">
        <v>15</v>
      </c>
      <c r="F523" s="74">
        <v>0</v>
      </c>
      <c r="G523" s="75">
        <v>0</v>
      </c>
    </row>
    <row r="524" spans="1:7" x14ac:dyDescent="0.25">
      <c r="A524" s="70" t="s">
        <v>248</v>
      </c>
      <c r="B524" s="71" t="s">
        <v>414</v>
      </c>
      <c r="C524" s="72" t="s">
        <v>121</v>
      </c>
      <c r="D524" s="73">
        <v>113</v>
      </c>
      <c r="E524" s="74">
        <v>15</v>
      </c>
      <c r="F524" s="74">
        <v>0</v>
      </c>
      <c r="G524" s="75">
        <v>0</v>
      </c>
    </row>
    <row r="525" spans="1:7" ht="63" x14ac:dyDescent="0.25">
      <c r="A525" s="70" t="s">
        <v>415</v>
      </c>
      <c r="B525" s="71" t="s">
        <v>416</v>
      </c>
      <c r="C525" s="72" t="s">
        <v>114</v>
      </c>
      <c r="D525" s="73">
        <v>0</v>
      </c>
      <c r="E525" s="74">
        <v>6462.6</v>
      </c>
      <c r="F525" s="74">
        <v>3104.6</v>
      </c>
      <c r="G525" s="75">
        <v>0.48039488750657627</v>
      </c>
    </row>
    <row r="526" spans="1:7" ht="31.5" x14ac:dyDescent="0.25">
      <c r="A526" s="70" t="s">
        <v>127</v>
      </c>
      <c r="B526" s="71" t="s">
        <v>417</v>
      </c>
      <c r="C526" s="72" t="s">
        <v>114</v>
      </c>
      <c r="D526" s="73">
        <v>0</v>
      </c>
      <c r="E526" s="74">
        <v>11.5</v>
      </c>
      <c r="F526" s="74">
        <v>11.5</v>
      </c>
      <c r="G526" s="75">
        <v>1</v>
      </c>
    </row>
    <row r="527" spans="1:7" ht="31.5" x14ac:dyDescent="0.25">
      <c r="A527" s="70" t="s">
        <v>120</v>
      </c>
      <c r="B527" s="71" t="s">
        <v>417</v>
      </c>
      <c r="C527" s="72" t="s">
        <v>121</v>
      </c>
      <c r="D527" s="73">
        <v>0</v>
      </c>
      <c r="E527" s="74">
        <v>11.5</v>
      </c>
      <c r="F527" s="74">
        <v>11.5</v>
      </c>
      <c r="G527" s="75">
        <v>1</v>
      </c>
    </row>
    <row r="528" spans="1:7" ht="31.5" x14ac:dyDescent="0.25">
      <c r="A528" s="70" t="s">
        <v>129</v>
      </c>
      <c r="B528" s="71" t="s">
        <v>417</v>
      </c>
      <c r="C528" s="72" t="s">
        <v>121</v>
      </c>
      <c r="D528" s="73">
        <v>705</v>
      </c>
      <c r="E528" s="74">
        <v>11.5</v>
      </c>
      <c r="F528" s="74">
        <v>11.5</v>
      </c>
      <c r="G528" s="75">
        <v>1</v>
      </c>
    </row>
    <row r="529" spans="1:7" x14ac:dyDescent="0.25">
      <c r="A529" s="70" t="s">
        <v>130</v>
      </c>
      <c r="B529" s="71" t="s">
        <v>418</v>
      </c>
      <c r="C529" s="72" t="s">
        <v>114</v>
      </c>
      <c r="D529" s="73">
        <v>0</v>
      </c>
      <c r="E529" s="74">
        <v>105.9</v>
      </c>
      <c r="F529" s="74">
        <v>28.4</v>
      </c>
      <c r="G529" s="75">
        <v>0.26817752596789424</v>
      </c>
    </row>
    <row r="530" spans="1:7" ht="31.5" x14ac:dyDescent="0.25">
      <c r="A530" s="70" t="s">
        <v>120</v>
      </c>
      <c r="B530" s="71" t="s">
        <v>418</v>
      </c>
      <c r="C530" s="72" t="s">
        <v>121</v>
      </c>
      <c r="D530" s="73">
        <v>0</v>
      </c>
      <c r="E530" s="74">
        <v>105.9</v>
      </c>
      <c r="F530" s="74">
        <v>28.4</v>
      </c>
      <c r="G530" s="75">
        <v>0.26817752596789424</v>
      </c>
    </row>
    <row r="531" spans="1:7" ht="31.5" x14ac:dyDescent="0.25">
      <c r="A531" s="70" t="s">
        <v>419</v>
      </c>
      <c r="B531" s="71" t="s">
        <v>418</v>
      </c>
      <c r="C531" s="72" t="s">
        <v>121</v>
      </c>
      <c r="D531" s="73">
        <v>314</v>
      </c>
      <c r="E531" s="74">
        <v>105.9</v>
      </c>
      <c r="F531" s="74">
        <v>28.4</v>
      </c>
      <c r="G531" s="75">
        <v>0.26817752596789424</v>
      </c>
    </row>
    <row r="532" spans="1:7" ht="158.25" customHeight="1" x14ac:dyDescent="0.25">
      <c r="A532" s="70" t="s">
        <v>189</v>
      </c>
      <c r="B532" s="71" t="s">
        <v>715</v>
      </c>
      <c r="C532" s="72" t="s">
        <v>114</v>
      </c>
      <c r="D532" s="73">
        <v>0</v>
      </c>
      <c r="E532" s="74">
        <v>6345.2</v>
      </c>
      <c r="F532" s="74">
        <v>3064.7</v>
      </c>
      <c r="G532" s="75">
        <v>0.48299501985753007</v>
      </c>
    </row>
    <row r="533" spans="1:7" ht="78.75" x14ac:dyDescent="0.25">
      <c r="A533" s="70" t="s">
        <v>136</v>
      </c>
      <c r="B533" s="71" t="s">
        <v>715</v>
      </c>
      <c r="C533" s="72" t="s">
        <v>137</v>
      </c>
      <c r="D533" s="73">
        <v>0</v>
      </c>
      <c r="E533" s="74">
        <v>6345.2</v>
      </c>
      <c r="F533" s="74">
        <v>3064.7</v>
      </c>
      <c r="G533" s="75">
        <v>0.48299501985753007</v>
      </c>
    </row>
    <row r="534" spans="1:7" ht="31.5" x14ac:dyDescent="0.25">
      <c r="A534" s="70" t="s">
        <v>419</v>
      </c>
      <c r="B534" s="71" t="s">
        <v>715</v>
      </c>
      <c r="C534" s="72" t="s">
        <v>137</v>
      </c>
      <c r="D534" s="73">
        <v>314</v>
      </c>
      <c r="E534" s="74">
        <v>6345.2</v>
      </c>
      <c r="F534" s="74">
        <v>3064.7</v>
      </c>
      <c r="G534" s="75">
        <v>0.48299501985753007</v>
      </c>
    </row>
    <row r="535" spans="1:7" s="69" customFormat="1" ht="63" x14ac:dyDescent="0.25">
      <c r="A535" s="63" t="s">
        <v>716</v>
      </c>
      <c r="B535" s="64" t="s">
        <v>420</v>
      </c>
      <c r="C535" s="65" t="s">
        <v>114</v>
      </c>
      <c r="D535" s="66">
        <v>0</v>
      </c>
      <c r="E535" s="67">
        <v>6079.7</v>
      </c>
      <c r="F535" s="67">
        <v>2518.5</v>
      </c>
      <c r="G535" s="68">
        <v>0.4142474135236936</v>
      </c>
    </row>
    <row r="536" spans="1:7" ht="31.5" x14ac:dyDescent="0.25">
      <c r="A536" s="70" t="s">
        <v>717</v>
      </c>
      <c r="B536" s="71" t="s">
        <v>421</v>
      </c>
      <c r="C536" s="72" t="s">
        <v>114</v>
      </c>
      <c r="D536" s="73">
        <v>0</v>
      </c>
      <c r="E536" s="74">
        <v>166</v>
      </c>
      <c r="F536" s="74">
        <v>36.9</v>
      </c>
      <c r="G536" s="75">
        <v>0.22228915662650603</v>
      </c>
    </row>
    <row r="537" spans="1:7" ht="47.25" x14ac:dyDescent="0.25">
      <c r="A537" s="70" t="s">
        <v>422</v>
      </c>
      <c r="B537" s="71" t="s">
        <v>423</v>
      </c>
      <c r="C537" s="72" t="s">
        <v>114</v>
      </c>
      <c r="D537" s="73">
        <v>0</v>
      </c>
      <c r="E537" s="74">
        <v>166</v>
      </c>
      <c r="F537" s="74">
        <v>36.9</v>
      </c>
      <c r="G537" s="75">
        <v>0.22228915662650603</v>
      </c>
    </row>
    <row r="538" spans="1:7" ht="51" customHeight="1" x14ac:dyDescent="0.25">
      <c r="A538" s="70" t="s">
        <v>424</v>
      </c>
      <c r="B538" s="71" t="s">
        <v>425</v>
      </c>
      <c r="C538" s="72" t="s">
        <v>114</v>
      </c>
      <c r="D538" s="73">
        <v>0</v>
      </c>
      <c r="E538" s="74">
        <v>146</v>
      </c>
      <c r="F538" s="74">
        <v>30</v>
      </c>
      <c r="G538" s="75">
        <v>0.20547945205479451</v>
      </c>
    </row>
    <row r="539" spans="1:7" ht="31.5" x14ac:dyDescent="0.25">
      <c r="A539" s="70" t="s">
        <v>120</v>
      </c>
      <c r="B539" s="71" t="s">
        <v>425</v>
      </c>
      <c r="C539" s="72" t="s">
        <v>121</v>
      </c>
      <c r="D539" s="73">
        <v>0</v>
      </c>
      <c r="E539" s="74">
        <v>146</v>
      </c>
      <c r="F539" s="74">
        <v>30</v>
      </c>
      <c r="G539" s="75">
        <v>0.20547945205479451</v>
      </c>
    </row>
    <row r="540" spans="1:7" x14ac:dyDescent="0.25">
      <c r="A540" s="70" t="s">
        <v>209</v>
      </c>
      <c r="B540" s="71" t="s">
        <v>425</v>
      </c>
      <c r="C540" s="72" t="s">
        <v>121</v>
      </c>
      <c r="D540" s="73">
        <v>707</v>
      </c>
      <c r="E540" s="74">
        <v>146</v>
      </c>
      <c r="F540" s="74">
        <v>30</v>
      </c>
      <c r="G540" s="75">
        <v>0.20547945205479451</v>
      </c>
    </row>
    <row r="541" spans="1:7" ht="47.25" x14ac:dyDescent="0.25">
      <c r="A541" s="70" t="s">
        <v>426</v>
      </c>
      <c r="B541" s="71" t="s">
        <v>427</v>
      </c>
      <c r="C541" s="72" t="s">
        <v>114</v>
      </c>
      <c r="D541" s="73">
        <v>0</v>
      </c>
      <c r="E541" s="74">
        <v>20</v>
      </c>
      <c r="F541" s="74">
        <v>6.9</v>
      </c>
      <c r="G541" s="75">
        <v>0.34499999999999997</v>
      </c>
    </row>
    <row r="542" spans="1:7" ht="31.5" x14ac:dyDescent="0.25">
      <c r="A542" s="70" t="s">
        <v>120</v>
      </c>
      <c r="B542" s="71" t="s">
        <v>427</v>
      </c>
      <c r="C542" s="72" t="s">
        <v>121</v>
      </c>
      <c r="D542" s="73">
        <v>0</v>
      </c>
      <c r="E542" s="74">
        <v>20</v>
      </c>
      <c r="F542" s="74">
        <v>6.9</v>
      </c>
      <c r="G542" s="75">
        <v>0.34499999999999997</v>
      </c>
    </row>
    <row r="543" spans="1:7" x14ac:dyDescent="0.25">
      <c r="A543" s="70" t="s">
        <v>209</v>
      </c>
      <c r="B543" s="71" t="s">
        <v>427</v>
      </c>
      <c r="C543" s="72" t="s">
        <v>121</v>
      </c>
      <c r="D543" s="73">
        <v>707</v>
      </c>
      <c r="E543" s="74">
        <v>20</v>
      </c>
      <c r="F543" s="74">
        <v>6.9</v>
      </c>
      <c r="G543" s="75">
        <v>0.34499999999999997</v>
      </c>
    </row>
    <row r="544" spans="1:7" ht="33" customHeight="1" x14ac:dyDescent="0.25">
      <c r="A544" s="70" t="s">
        <v>718</v>
      </c>
      <c r="B544" s="71" t="s">
        <v>428</v>
      </c>
      <c r="C544" s="72" t="s">
        <v>114</v>
      </c>
      <c r="D544" s="73">
        <v>0</v>
      </c>
      <c r="E544" s="74">
        <v>3551.2</v>
      </c>
      <c r="F544" s="74">
        <v>133.5</v>
      </c>
      <c r="G544" s="75">
        <v>3.7592926334760086E-2</v>
      </c>
    </row>
    <row r="545" spans="1:7" ht="31.5" x14ac:dyDescent="0.25">
      <c r="A545" s="70" t="s">
        <v>429</v>
      </c>
      <c r="B545" s="71" t="s">
        <v>430</v>
      </c>
      <c r="C545" s="72" t="s">
        <v>114</v>
      </c>
      <c r="D545" s="73">
        <v>0</v>
      </c>
      <c r="E545" s="74">
        <v>426.2</v>
      </c>
      <c r="F545" s="74">
        <v>133.5</v>
      </c>
      <c r="G545" s="75">
        <v>0.31323322383857344</v>
      </c>
    </row>
    <row r="546" spans="1:7" ht="31.5" x14ac:dyDescent="0.25">
      <c r="A546" s="70" t="s">
        <v>431</v>
      </c>
      <c r="B546" s="71" t="s">
        <v>432</v>
      </c>
      <c r="C546" s="72" t="s">
        <v>114</v>
      </c>
      <c r="D546" s="73">
        <v>0</v>
      </c>
      <c r="E546" s="74">
        <v>240.2</v>
      </c>
      <c r="F546" s="74">
        <v>37.5</v>
      </c>
      <c r="G546" s="75">
        <v>0.15611990008326396</v>
      </c>
    </row>
    <row r="547" spans="1:7" ht="31.5" x14ac:dyDescent="0.25">
      <c r="A547" s="70" t="s">
        <v>120</v>
      </c>
      <c r="B547" s="71" t="s">
        <v>432</v>
      </c>
      <c r="C547" s="72" t="s">
        <v>121</v>
      </c>
      <c r="D547" s="73">
        <v>0</v>
      </c>
      <c r="E547" s="74">
        <v>240.2</v>
      </c>
      <c r="F547" s="74">
        <v>37.5</v>
      </c>
      <c r="G547" s="75">
        <v>0.15611990008326396</v>
      </c>
    </row>
    <row r="548" spans="1:7" x14ac:dyDescent="0.25">
      <c r="A548" s="70" t="s">
        <v>433</v>
      </c>
      <c r="B548" s="71" t="s">
        <v>432</v>
      </c>
      <c r="C548" s="72" t="s">
        <v>121</v>
      </c>
      <c r="D548" s="73">
        <v>1101</v>
      </c>
      <c r="E548" s="74">
        <v>240.2</v>
      </c>
      <c r="F548" s="74">
        <v>37.5</v>
      </c>
      <c r="G548" s="75">
        <v>0.15611990008326396</v>
      </c>
    </row>
    <row r="549" spans="1:7" ht="31.5" x14ac:dyDescent="0.25">
      <c r="A549" s="70" t="s">
        <v>434</v>
      </c>
      <c r="B549" s="71" t="s">
        <v>435</v>
      </c>
      <c r="C549" s="72" t="s">
        <v>114</v>
      </c>
      <c r="D549" s="73">
        <v>0</v>
      </c>
      <c r="E549" s="74">
        <v>6</v>
      </c>
      <c r="F549" s="74">
        <v>0</v>
      </c>
      <c r="G549" s="75">
        <v>0</v>
      </c>
    </row>
    <row r="550" spans="1:7" ht="31.5" x14ac:dyDescent="0.25">
      <c r="A550" s="70" t="s">
        <v>120</v>
      </c>
      <c r="B550" s="71" t="s">
        <v>435</v>
      </c>
      <c r="C550" s="72" t="s">
        <v>121</v>
      </c>
      <c r="D550" s="73">
        <v>0</v>
      </c>
      <c r="E550" s="74">
        <v>6</v>
      </c>
      <c r="F550" s="74">
        <v>0</v>
      </c>
      <c r="G550" s="75">
        <v>0</v>
      </c>
    </row>
    <row r="551" spans="1:7" x14ac:dyDescent="0.25">
      <c r="A551" s="70" t="s">
        <v>433</v>
      </c>
      <c r="B551" s="71" t="s">
        <v>435</v>
      </c>
      <c r="C551" s="72" t="s">
        <v>121</v>
      </c>
      <c r="D551" s="73">
        <v>1101</v>
      </c>
      <c r="E551" s="74">
        <v>6</v>
      </c>
      <c r="F551" s="74">
        <v>0</v>
      </c>
      <c r="G551" s="75">
        <v>0</v>
      </c>
    </row>
    <row r="552" spans="1:7" ht="47.25" x14ac:dyDescent="0.25">
      <c r="A552" s="70" t="s">
        <v>436</v>
      </c>
      <c r="B552" s="71" t="s">
        <v>437</v>
      </c>
      <c r="C552" s="72" t="s">
        <v>114</v>
      </c>
      <c r="D552" s="73">
        <v>0</v>
      </c>
      <c r="E552" s="74">
        <v>100</v>
      </c>
      <c r="F552" s="74">
        <v>96</v>
      </c>
      <c r="G552" s="75">
        <v>0.96</v>
      </c>
    </row>
    <row r="553" spans="1:7" ht="31.5" x14ac:dyDescent="0.25">
      <c r="A553" s="70" t="s">
        <v>120</v>
      </c>
      <c r="B553" s="71" t="s">
        <v>437</v>
      </c>
      <c r="C553" s="72" t="s">
        <v>121</v>
      </c>
      <c r="D553" s="73">
        <v>0</v>
      </c>
      <c r="E553" s="74">
        <v>100</v>
      </c>
      <c r="F553" s="74">
        <v>96</v>
      </c>
      <c r="G553" s="75">
        <v>0.96</v>
      </c>
    </row>
    <row r="554" spans="1:7" x14ac:dyDescent="0.25">
      <c r="A554" s="70" t="s">
        <v>433</v>
      </c>
      <c r="B554" s="71" t="s">
        <v>437</v>
      </c>
      <c r="C554" s="72" t="s">
        <v>121</v>
      </c>
      <c r="D554" s="73">
        <v>1101</v>
      </c>
      <c r="E554" s="74">
        <v>100</v>
      </c>
      <c r="F554" s="74">
        <v>96</v>
      </c>
      <c r="G554" s="75">
        <v>0.96</v>
      </c>
    </row>
    <row r="555" spans="1:7" ht="63" x14ac:dyDescent="0.25">
      <c r="A555" s="70" t="s">
        <v>438</v>
      </c>
      <c r="B555" s="71" t="s">
        <v>439</v>
      </c>
      <c r="C555" s="72" t="s">
        <v>114</v>
      </c>
      <c r="D555" s="73">
        <v>0</v>
      </c>
      <c r="E555" s="74">
        <v>80</v>
      </c>
      <c r="F555" s="74">
        <v>0</v>
      </c>
      <c r="G555" s="75">
        <v>0</v>
      </c>
    </row>
    <row r="556" spans="1:7" x14ac:dyDescent="0.25">
      <c r="A556" s="70" t="s">
        <v>167</v>
      </c>
      <c r="B556" s="71" t="s">
        <v>439</v>
      </c>
      <c r="C556" s="72" t="s">
        <v>168</v>
      </c>
      <c r="D556" s="73">
        <v>0</v>
      </c>
      <c r="E556" s="74">
        <v>80</v>
      </c>
      <c r="F556" s="74">
        <v>0</v>
      </c>
      <c r="G556" s="75">
        <v>0</v>
      </c>
    </row>
    <row r="557" spans="1:7" x14ac:dyDescent="0.25">
      <c r="A557" s="70" t="s">
        <v>433</v>
      </c>
      <c r="B557" s="71" t="s">
        <v>439</v>
      </c>
      <c r="C557" s="72" t="s">
        <v>168</v>
      </c>
      <c r="D557" s="73">
        <v>1101</v>
      </c>
      <c r="E557" s="74">
        <v>80</v>
      </c>
      <c r="F557" s="74">
        <v>0</v>
      </c>
      <c r="G557" s="75">
        <v>0</v>
      </c>
    </row>
    <row r="558" spans="1:7" ht="31.5" x14ac:dyDescent="0.25">
      <c r="A558" s="70" t="s">
        <v>440</v>
      </c>
      <c r="B558" s="71" t="s">
        <v>441</v>
      </c>
      <c r="C558" s="72" t="s">
        <v>114</v>
      </c>
      <c r="D558" s="73">
        <v>0</v>
      </c>
      <c r="E558" s="74">
        <v>3125</v>
      </c>
      <c r="F558" s="74">
        <v>0</v>
      </c>
      <c r="G558" s="75">
        <v>0</v>
      </c>
    </row>
    <row r="559" spans="1:7" ht="31.5" x14ac:dyDescent="0.25">
      <c r="A559" s="70" t="s">
        <v>442</v>
      </c>
      <c r="B559" s="71" t="s">
        <v>443</v>
      </c>
      <c r="C559" s="72" t="s">
        <v>114</v>
      </c>
      <c r="D559" s="73">
        <v>0</v>
      </c>
      <c r="E559" s="74">
        <v>75</v>
      </c>
      <c r="F559" s="74">
        <v>0</v>
      </c>
      <c r="G559" s="75">
        <v>0</v>
      </c>
    </row>
    <row r="560" spans="1:7" ht="31.5" x14ac:dyDescent="0.25">
      <c r="A560" s="70" t="s">
        <v>120</v>
      </c>
      <c r="B560" s="71" t="s">
        <v>443</v>
      </c>
      <c r="C560" s="72" t="s">
        <v>121</v>
      </c>
      <c r="D560" s="73">
        <v>0</v>
      </c>
      <c r="E560" s="74">
        <v>75</v>
      </c>
      <c r="F560" s="74">
        <v>0</v>
      </c>
      <c r="G560" s="75">
        <v>0</v>
      </c>
    </row>
    <row r="561" spans="1:7" x14ac:dyDescent="0.25">
      <c r="A561" s="70" t="s">
        <v>433</v>
      </c>
      <c r="B561" s="71" t="s">
        <v>443</v>
      </c>
      <c r="C561" s="72" t="s">
        <v>121</v>
      </c>
      <c r="D561" s="73">
        <v>1101</v>
      </c>
      <c r="E561" s="74">
        <v>75</v>
      </c>
      <c r="F561" s="74">
        <v>0</v>
      </c>
      <c r="G561" s="75">
        <v>0</v>
      </c>
    </row>
    <row r="562" spans="1:7" ht="141.75" x14ac:dyDescent="0.25">
      <c r="A562" s="70" t="s">
        <v>719</v>
      </c>
      <c r="B562" s="71" t="s">
        <v>720</v>
      </c>
      <c r="C562" s="72" t="s">
        <v>114</v>
      </c>
      <c r="D562" s="73">
        <v>0</v>
      </c>
      <c r="E562" s="74">
        <v>3000</v>
      </c>
      <c r="F562" s="74">
        <v>0</v>
      </c>
      <c r="G562" s="75">
        <v>0</v>
      </c>
    </row>
    <row r="563" spans="1:7" ht="31.5" x14ac:dyDescent="0.25">
      <c r="A563" s="70" t="s">
        <v>393</v>
      </c>
      <c r="B563" s="71" t="s">
        <v>720</v>
      </c>
      <c r="C563" s="72" t="s">
        <v>394</v>
      </c>
      <c r="D563" s="73">
        <v>0</v>
      </c>
      <c r="E563" s="74">
        <v>3000</v>
      </c>
      <c r="F563" s="74">
        <v>0</v>
      </c>
      <c r="G563" s="75">
        <v>0</v>
      </c>
    </row>
    <row r="564" spans="1:7" x14ac:dyDescent="0.25">
      <c r="A564" s="70" t="s">
        <v>433</v>
      </c>
      <c r="B564" s="71" t="s">
        <v>720</v>
      </c>
      <c r="C564" s="72" t="s">
        <v>394</v>
      </c>
      <c r="D564" s="73">
        <v>1101</v>
      </c>
      <c r="E564" s="74">
        <v>3000</v>
      </c>
      <c r="F564" s="74">
        <v>0</v>
      </c>
      <c r="G564" s="75">
        <v>0</v>
      </c>
    </row>
    <row r="565" spans="1:7" ht="63" x14ac:dyDescent="0.25">
      <c r="A565" s="70" t="s">
        <v>444</v>
      </c>
      <c r="B565" s="71" t="s">
        <v>445</v>
      </c>
      <c r="C565" s="72" t="s">
        <v>114</v>
      </c>
      <c r="D565" s="73">
        <v>0</v>
      </c>
      <c r="E565" s="74">
        <v>50</v>
      </c>
      <c r="F565" s="74">
        <v>0</v>
      </c>
      <c r="G565" s="75">
        <v>0</v>
      </c>
    </row>
    <row r="566" spans="1:7" ht="31.5" x14ac:dyDescent="0.25">
      <c r="A566" s="70" t="s">
        <v>120</v>
      </c>
      <c r="B566" s="71" t="s">
        <v>445</v>
      </c>
      <c r="C566" s="72" t="s">
        <v>121</v>
      </c>
      <c r="D566" s="73">
        <v>0</v>
      </c>
      <c r="E566" s="74">
        <v>50</v>
      </c>
      <c r="F566" s="74">
        <v>0</v>
      </c>
      <c r="G566" s="75">
        <v>0</v>
      </c>
    </row>
    <row r="567" spans="1:7" x14ac:dyDescent="0.25">
      <c r="A567" s="70" t="s">
        <v>433</v>
      </c>
      <c r="B567" s="71" t="s">
        <v>445</v>
      </c>
      <c r="C567" s="72" t="s">
        <v>121</v>
      </c>
      <c r="D567" s="73">
        <v>1101</v>
      </c>
      <c r="E567" s="74">
        <v>50</v>
      </c>
      <c r="F567" s="74">
        <v>0</v>
      </c>
      <c r="G567" s="75">
        <v>0</v>
      </c>
    </row>
    <row r="568" spans="1:7" x14ac:dyDescent="0.25">
      <c r="A568" s="70" t="s">
        <v>721</v>
      </c>
      <c r="B568" s="71" t="s">
        <v>446</v>
      </c>
      <c r="C568" s="72" t="s">
        <v>114</v>
      </c>
      <c r="D568" s="73">
        <v>0</v>
      </c>
      <c r="E568" s="74">
        <v>2228.5</v>
      </c>
      <c r="F568" s="74">
        <v>2215.4</v>
      </c>
      <c r="G568" s="75">
        <v>0.99412160646174563</v>
      </c>
    </row>
    <row r="569" spans="1:7" ht="31.5" x14ac:dyDescent="0.25">
      <c r="A569" s="70" t="s">
        <v>447</v>
      </c>
      <c r="B569" s="71" t="s">
        <v>448</v>
      </c>
      <c r="C569" s="72" t="s">
        <v>114</v>
      </c>
      <c r="D569" s="73">
        <v>0</v>
      </c>
      <c r="E569" s="74">
        <v>2228.5</v>
      </c>
      <c r="F569" s="74">
        <v>2215.4</v>
      </c>
      <c r="G569" s="75">
        <v>0.99412160646174563</v>
      </c>
    </row>
    <row r="570" spans="1:7" ht="63" x14ac:dyDescent="0.25">
      <c r="A570" s="70" t="s">
        <v>449</v>
      </c>
      <c r="B570" s="71" t="s">
        <v>450</v>
      </c>
      <c r="C570" s="72" t="s">
        <v>114</v>
      </c>
      <c r="D570" s="73">
        <v>0</v>
      </c>
      <c r="E570" s="74">
        <v>17</v>
      </c>
      <c r="F570" s="74">
        <v>3.9</v>
      </c>
      <c r="G570" s="75">
        <v>0.22941176470588234</v>
      </c>
    </row>
    <row r="571" spans="1:7" x14ac:dyDescent="0.25">
      <c r="A571" s="70" t="s">
        <v>167</v>
      </c>
      <c r="B571" s="71" t="s">
        <v>450</v>
      </c>
      <c r="C571" s="72" t="s">
        <v>168</v>
      </c>
      <c r="D571" s="73">
        <v>0</v>
      </c>
      <c r="E571" s="74">
        <v>17</v>
      </c>
      <c r="F571" s="74">
        <v>3.9</v>
      </c>
      <c r="G571" s="75">
        <v>0.22941176470588234</v>
      </c>
    </row>
    <row r="572" spans="1:7" x14ac:dyDescent="0.25">
      <c r="A572" s="70" t="s">
        <v>276</v>
      </c>
      <c r="B572" s="71" t="s">
        <v>450</v>
      </c>
      <c r="C572" s="72" t="s">
        <v>168</v>
      </c>
      <c r="D572" s="73">
        <v>1003</v>
      </c>
      <c r="E572" s="74">
        <v>17</v>
      </c>
      <c r="F572" s="74">
        <v>3.9</v>
      </c>
      <c r="G572" s="75">
        <v>0.22941176470588234</v>
      </c>
    </row>
    <row r="573" spans="1:7" ht="31.5" x14ac:dyDescent="0.25">
      <c r="A573" s="70" t="s">
        <v>451</v>
      </c>
      <c r="B573" s="71" t="s">
        <v>452</v>
      </c>
      <c r="C573" s="72" t="s">
        <v>114</v>
      </c>
      <c r="D573" s="73">
        <v>0</v>
      </c>
      <c r="E573" s="74">
        <v>2211.5</v>
      </c>
      <c r="F573" s="74">
        <v>2211.5</v>
      </c>
      <c r="G573" s="75">
        <v>1</v>
      </c>
    </row>
    <row r="574" spans="1:7" x14ac:dyDescent="0.25">
      <c r="A574" s="70" t="s">
        <v>167</v>
      </c>
      <c r="B574" s="71" t="s">
        <v>452</v>
      </c>
      <c r="C574" s="72" t="s">
        <v>168</v>
      </c>
      <c r="D574" s="73">
        <v>0</v>
      </c>
      <c r="E574" s="74">
        <v>2211.5</v>
      </c>
      <c r="F574" s="74">
        <v>2211.5</v>
      </c>
      <c r="G574" s="75">
        <v>1</v>
      </c>
    </row>
    <row r="575" spans="1:7" x14ac:dyDescent="0.25">
      <c r="A575" s="70" t="s">
        <v>276</v>
      </c>
      <c r="B575" s="71" t="s">
        <v>452</v>
      </c>
      <c r="C575" s="72" t="s">
        <v>168</v>
      </c>
      <c r="D575" s="73">
        <v>1003</v>
      </c>
      <c r="E575" s="74">
        <v>2211.5</v>
      </c>
      <c r="F575" s="74">
        <v>2211.5</v>
      </c>
      <c r="G575" s="75">
        <v>1</v>
      </c>
    </row>
    <row r="576" spans="1:7" ht="63" x14ac:dyDescent="0.25">
      <c r="A576" s="70" t="s">
        <v>722</v>
      </c>
      <c r="B576" s="71" t="s">
        <v>453</v>
      </c>
      <c r="C576" s="72" t="s">
        <v>114</v>
      </c>
      <c r="D576" s="73">
        <v>0</v>
      </c>
      <c r="E576" s="74">
        <v>84</v>
      </c>
      <c r="F576" s="74">
        <v>83.8</v>
      </c>
      <c r="G576" s="75">
        <v>0.99761904761904763</v>
      </c>
    </row>
    <row r="577" spans="1:7" ht="47.25" x14ac:dyDescent="0.25">
      <c r="A577" s="70" t="s">
        <v>454</v>
      </c>
      <c r="B577" s="71" t="s">
        <v>455</v>
      </c>
      <c r="C577" s="72" t="s">
        <v>114</v>
      </c>
      <c r="D577" s="73">
        <v>0</v>
      </c>
      <c r="E577" s="74">
        <v>84</v>
      </c>
      <c r="F577" s="74">
        <v>83.8</v>
      </c>
      <c r="G577" s="75">
        <v>0.99761904761904763</v>
      </c>
    </row>
    <row r="578" spans="1:7" ht="31.5" x14ac:dyDescent="0.25">
      <c r="A578" s="70" t="s">
        <v>456</v>
      </c>
      <c r="B578" s="71" t="s">
        <v>457</v>
      </c>
      <c r="C578" s="72" t="s">
        <v>114</v>
      </c>
      <c r="D578" s="73">
        <v>0</v>
      </c>
      <c r="E578" s="74">
        <v>54</v>
      </c>
      <c r="F578" s="74">
        <v>53.8</v>
      </c>
      <c r="G578" s="75">
        <v>0.99629629629629624</v>
      </c>
    </row>
    <row r="579" spans="1:7" ht="31.5" x14ac:dyDescent="0.25">
      <c r="A579" s="70" t="s">
        <v>120</v>
      </c>
      <c r="B579" s="71" t="s">
        <v>457</v>
      </c>
      <c r="C579" s="72" t="s">
        <v>121</v>
      </c>
      <c r="D579" s="73">
        <v>0</v>
      </c>
      <c r="E579" s="74">
        <v>54</v>
      </c>
      <c r="F579" s="74">
        <v>53.8</v>
      </c>
      <c r="G579" s="75">
        <v>0.99629629629629624</v>
      </c>
    </row>
    <row r="580" spans="1:7" x14ac:dyDescent="0.25">
      <c r="A580" s="70" t="s">
        <v>209</v>
      </c>
      <c r="B580" s="71" t="s">
        <v>457</v>
      </c>
      <c r="C580" s="72" t="s">
        <v>121</v>
      </c>
      <c r="D580" s="73">
        <v>707</v>
      </c>
      <c r="E580" s="74">
        <v>54</v>
      </c>
      <c r="F580" s="74">
        <v>53.8</v>
      </c>
      <c r="G580" s="75">
        <v>0.99629629629629624</v>
      </c>
    </row>
    <row r="581" spans="1:7" ht="31.5" x14ac:dyDescent="0.25">
      <c r="A581" s="70" t="s">
        <v>458</v>
      </c>
      <c r="B581" s="71" t="s">
        <v>459</v>
      </c>
      <c r="C581" s="72" t="s">
        <v>114</v>
      </c>
      <c r="D581" s="73">
        <v>0</v>
      </c>
      <c r="E581" s="74">
        <v>30</v>
      </c>
      <c r="F581" s="74">
        <v>30</v>
      </c>
      <c r="G581" s="75">
        <v>1</v>
      </c>
    </row>
    <row r="582" spans="1:7" ht="31.5" x14ac:dyDescent="0.25">
      <c r="A582" s="70" t="s">
        <v>120</v>
      </c>
      <c r="B582" s="71" t="s">
        <v>459</v>
      </c>
      <c r="C582" s="72" t="s">
        <v>121</v>
      </c>
      <c r="D582" s="73">
        <v>0</v>
      </c>
      <c r="E582" s="74">
        <v>30</v>
      </c>
      <c r="F582" s="74">
        <v>30</v>
      </c>
      <c r="G582" s="75">
        <v>1</v>
      </c>
    </row>
    <row r="583" spans="1:7" x14ac:dyDescent="0.25">
      <c r="A583" s="70" t="s">
        <v>209</v>
      </c>
      <c r="B583" s="71" t="s">
        <v>459</v>
      </c>
      <c r="C583" s="72" t="s">
        <v>121</v>
      </c>
      <c r="D583" s="73">
        <v>707</v>
      </c>
      <c r="E583" s="74">
        <v>30</v>
      </c>
      <c r="F583" s="74">
        <v>30</v>
      </c>
      <c r="G583" s="75">
        <v>1</v>
      </c>
    </row>
    <row r="584" spans="1:7" ht="31.5" x14ac:dyDescent="0.25">
      <c r="A584" s="70" t="s">
        <v>723</v>
      </c>
      <c r="B584" s="71" t="s">
        <v>460</v>
      </c>
      <c r="C584" s="72" t="s">
        <v>114</v>
      </c>
      <c r="D584" s="73">
        <v>0</v>
      </c>
      <c r="E584" s="74">
        <v>50</v>
      </c>
      <c r="F584" s="74">
        <v>48.8</v>
      </c>
      <c r="G584" s="75">
        <v>0.97599999999999998</v>
      </c>
    </row>
    <row r="585" spans="1:7" ht="31.5" x14ac:dyDescent="0.25">
      <c r="A585" s="70" t="s">
        <v>461</v>
      </c>
      <c r="B585" s="71" t="s">
        <v>462</v>
      </c>
      <c r="C585" s="72" t="s">
        <v>114</v>
      </c>
      <c r="D585" s="73">
        <v>0</v>
      </c>
      <c r="E585" s="74">
        <v>45</v>
      </c>
      <c r="F585" s="74">
        <v>43.8</v>
      </c>
      <c r="G585" s="75">
        <v>0.97333333333333327</v>
      </c>
    </row>
    <row r="586" spans="1:7" ht="31.5" x14ac:dyDescent="0.25">
      <c r="A586" s="70" t="s">
        <v>463</v>
      </c>
      <c r="B586" s="71" t="s">
        <v>464</v>
      </c>
      <c r="C586" s="72" t="s">
        <v>114</v>
      </c>
      <c r="D586" s="73">
        <v>0</v>
      </c>
      <c r="E586" s="74">
        <v>20</v>
      </c>
      <c r="F586" s="74">
        <v>20</v>
      </c>
      <c r="G586" s="75">
        <v>1</v>
      </c>
    </row>
    <row r="587" spans="1:7" ht="31.5" x14ac:dyDescent="0.25">
      <c r="A587" s="70" t="s">
        <v>120</v>
      </c>
      <c r="B587" s="71" t="s">
        <v>464</v>
      </c>
      <c r="C587" s="72" t="s">
        <v>121</v>
      </c>
      <c r="D587" s="73">
        <v>0</v>
      </c>
      <c r="E587" s="74">
        <v>20</v>
      </c>
      <c r="F587" s="74">
        <v>20</v>
      </c>
      <c r="G587" s="75">
        <v>1</v>
      </c>
    </row>
    <row r="588" spans="1:7" x14ac:dyDescent="0.25">
      <c r="A588" s="70" t="s">
        <v>282</v>
      </c>
      <c r="B588" s="71" t="s">
        <v>464</v>
      </c>
      <c r="C588" s="72" t="s">
        <v>121</v>
      </c>
      <c r="D588" s="73">
        <v>412</v>
      </c>
      <c r="E588" s="74">
        <v>20</v>
      </c>
      <c r="F588" s="74">
        <v>20</v>
      </c>
      <c r="G588" s="75">
        <v>1</v>
      </c>
    </row>
    <row r="589" spans="1:7" ht="31.5" x14ac:dyDescent="0.25">
      <c r="A589" s="70" t="s">
        <v>465</v>
      </c>
      <c r="B589" s="71" t="s">
        <v>466</v>
      </c>
      <c r="C589" s="72" t="s">
        <v>114</v>
      </c>
      <c r="D589" s="73">
        <v>0</v>
      </c>
      <c r="E589" s="74">
        <v>25</v>
      </c>
      <c r="F589" s="74">
        <v>23.8</v>
      </c>
      <c r="G589" s="75">
        <v>0.95200000000000007</v>
      </c>
    </row>
    <row r="590" spans="1:7" ht="31.5" x14ac:dyDescent="0.25">
      <c r="A590" s="70" t="s">
        <v>120</v>
      </c>
      <c r="B590" s="71" t="s">
        <v>466</v>
      </c>
      <c r="C590" s="72" t="s">
        <v>121</v>
      </c>
      <c r="D590" s="73">
        <v>0</v>
      </c>
      <c r="E590" s="74">
        <v>25</v>
      </c>
      <c r="F590" s="74">
        <v>23.8</v>
      </c>
      <c r="G590" s="75">
        <v>0.95200000000000007</v>
      </c>
    </row>
    <row r="591" spans="1:7" x14ac:dyDescent="0.25">
      <c r="A591" s="70" t="s">
        <v>282</v>
      </c>
      <c r="B591" s="71" t="s">
        <v>466</v>
      </c>
      <c r="C591" s="72" t="s">
        <v>121</v>
      </c>
      <c r="D591" s="73">
        <v>412</v>
      </c>
      <c r="E591" s="74">
        <v>25</v>
      </c>
      <c r="F591" s="74">
        <v>23.8</v>
      </c>
      <c r="G591" s="75">
        <v>0.95200000000000007</v>
      </c>
    </row>
    <row r="592" spans="1:7" ht="47.25" x14ac:dyDescent="0.25">
      <c r="A592" s="70" t="s">
        <v>467</v>
      </c>
      <c r="B592" s="71" t="s">
        <v>468</v>
      </c>
      <c r="C592" s="72" t="s">
        <v>114</v>
      </c>
      <c r="D592" s="73">
        <v>0</v>
      </c>
      <c r="E592" s="74">
        <v>5</v>
      </c>
      <c r="F592" s="74">
        <v>5</v>
      </c>
      <c r="G592" s="75">
        <v>1</v>
      </c>
    </row>
    <row r="593" spans="1:7" ht="31.5" x14ac:dyDescent="0.25">
      <c r="A593" s="70" t="s">
        <v>469</v>
      </c>
      <c r="B593" s="71" t="s">
        <v>470</v>
      </c>
      <c r="C593" s="72" t="s">
        <v>114</v>
      </c>
      <c r="D593" s="73">
        <v>0</v>
      </c>
      <c r="E593" s="74">
        <v>5</v>
      </c>
      <c r="F593" s="74">
        <v>5</v>
      </c>
      <c r="G593" s="75">
        <v>1</v>
      </c>
    </row>
    <row r="594" spans="1:7" ht="31.5" x14ac:dyDescent="0.25">
      <c r="A594" s="70" t="s">
        <v>120</v>
      </c>
      <c r="B594" s="71" t="s">
        <v>470</v>
      </c>
      <c r="C594" s="72" t="s">
        <v>121</v>
      </c>
      <c r="D594" s="73">
        <v>0</v>
      </c>
      <c r="E594" s="74">
        <v>5</v>
      </c>
      <c r="F594" s="74">
        <v>5</v>
      </c>
      <c r="G594" s="75">
        <v>1</v>
      </c>
    </row>
    <row r="595" spans="1:7" x14ac:dyDescent="0.25">
      <c r="A595" s="70" t="s">
        <v>282</v>
      </c>
      <c r="B595" s="71" t="s">
        <v>470</v>
      </c>
      <c r="C595" s="72" t="s">
        <v>121</v>
      </c>
      <c r="D595" s="73">
        <v>412</v>
      </c>
      <c r="E595" s="74">
        <v>5</v>
      </c>
      <c r="F595" s="74">
        <v>5</v>
      </c>
      <c r="G595" s="75">
        <v>1</v>
      </c>
    </row>
    <row r="596" spans="1:7" s="69" customFormat="1" ht="47.25" x14ac:dyDescent="0.25">
      <c r="A596" s="63" t="s">
        <v>724</v>
      </c>
      <c r="B596" s="64" t="s">
        <v>471</v>
      </c>
      <c r="C596" s="65" t="s">
        <v>114</v>
      </c>
      <c r="D596" s="66">
        <v>0</v>
      </c>
      <c r="E596" s="67">
        <v>138.19999999999999</v>
      </c>
      <c r="F596" s="67">
        <v>52.7</v>
      </c>
      <c r="G596" s="68">
        <v>0.38133140376266283</v>
      </c>
    </row>
    <row r="597" spans="1:7" ht="47.25" x14ac:dyDescent="0.25">
      <c r="A597" s="70" t="s">
        <v>472</v>
      </c>
      <c r="B597" s="71" t="s">
        <v>473</v>
      </c>
      <c r="C597" s="72" t="s">
        <v>114</v>
      </c>
      <c r="D597" s="73">
        <v>0</v>
      </c>
      <c r="E597" s="74">
        <v>138.19999999999999</v>
      </c>
      <c r="F597" s="74">
        <v>52.7</v>
      </c>
      <c r="G597" s="75">
        <v>0.38133140376266283</v>
      </c>
    </row>
    <row r="598" spans="1:7" ht="47.25" x14ac:dyDescent="0.25">
      <c r="A598" s="70" t="s">
        <v>474</v>
      </c>
      <c r="B598" s="71" t="s">
        <v>475</v>
      </c>
      <c r="C598" s="72" t="s">
        <v>114</v>
      </c>
      <c r="D598" s="73">
        <v>0</v>
      </c>
      <c r="E598" s="74">
        <v>63.2</v>
      </c>
      <c r="F598" s="74">
        <v>0</v>
      </c>
      <c r="G598" s="75">
        <v>0</v>
      </c>
    </row>
    <row r="599" spans="1:7" x14ac:dyDescent="0.25">
      <c r="A599" s="70" t="s">
        <v>167</v>
      </c>
      <c r="B599" s="71" t="s">
        <v>475</v>
      </c>
      <c r="C599" s="72" t="s">
        <v>168</v>
      </c>
      <c r="D599" s="73">
        <v>0</v>
      </c>
      <c r="E599" s="74">
        <v>63.2</v>
      </c>
      <c r="F599" s="74">
        <v>0</v>
      </c>
      <c r="G599" s="75">
        <v>0</v>
      </c>
    </row>
    <row r="600" spans="1:7" x14ac:dyDescent="0.25">
      <c r="A600" s="70" t="s">
        <v>476</v>
      </c>
      <c r="B600" s="71" t="s">
        <v>475</v>
      </c>
      <c r="C600" s="72" t="s">
        <v>168</v>
      </c>
      <c r="D600" s="73">
        <v>909</v>
      </c>
      <c r="E600" s="74">
        <v>63.2</v>
      </c>
      <c r="F600" s="74">
        <v>0</v>
      </c>
      <c r="G600" s="75">
        <v>0</v>
      </c>
    </row>
    <row r="601" spans="1:7" ht="36.75" customHeight="1" x14ac:dyDescent="0.25">
      <c r="A601" s="70" t="s">
        <v>477</v>
      </c>
      <c r="B601" s="71" t="s">
        <v>478</v>
      </c>
      <c r="C601" s="72" t="s">
        <v>114</v>
      </c>
      <c r="D601" s="73">
        <v>0</v>
      </c>
      <c r="E601" s="74">
        <v>25</v>
      </c>
      <c r="F601" s="74">
        <v>7.7</v>
      </c>
      <c r="G601" s="75">
        <v>0.308</v>
      </c>
    </row>
    <row r="602" spans="1:7" ht="31.5" x14ac:dyDescent="0.25">
      <c r="A602" s="70" t="s">
        <v>120</v>
      </c>
      <c r="B602" s="71" t="s">
        <v>478</v>
      </c>
      <c r="C602" s="72" t="s">
        <v>121</v>
      </c>
      <c r="D602" s="73">
        <v>0</v>
      </c>
      <c r="E602" s="74">
        <v>25</v>
      </c>
      <c r="F602" s="74">
        <v>7.7</v>
      </c>
      <c r="G602" s="75">
        <v>0.308</v>
      </c>
    </row>
    <row r="603" spans="1:7" x14ac:dyDescent="0.25">
      <c r="A603" s="70" t="s">
        <v>476</v>
      </c>
      <c r="B603" s="71" t="s">
        <v>478</v>
      </c>
      <c r="C603" s="72" t="s">
        <v>121</v>
      </c>
      <c r="D603" s="73">
        <v>909</v>
      </c>
      <c r="E603" s="74">
        <v>25</v>
      </c>
      <c r="F603" s="74">
        <v>7.7</v>
      </c>
      <c r="G603" s="75">
        <v>0.308</v>
      </c>
    </row>
    <row r="604" spans="1:7" ht="31.5" x14ac:dyDescent="0.25">
      <c r="A604" s="70" t="s">
        <v>479</v>
      </c>
      <c r="B604" s="71" t="s">
        <v>480</v>
      </c>
      <c r="C604" s="72" t="s">
        <v>114</v>
      </c>
      <c r="D604" s="73">
        <v>0</v>
      </c>
      <c r="E604" s="74">
        <v>50</v>
      </c>
      <c r="F604" s="74">
        <v>45</v>
      </c>
      <c r="G604" s="75">
        <v>0.9</v>
      </c>
    </row>
    <row r="605" spans="1:7" ht="31.5" x14ac:dyDescent="0.25">
      <c r="A605" s="70" t="s">
        <v>120</v>
      </c>
      <c r="B605" s="71" t="s">
        <v>480</v>
      </c>
      <c r="C605" s="72" t="s">
        <v>121</v>
      </c>
      <c r="D605" s="73">
        <v>0</v>
      </c>
      <c r="E605" s="74">
        <v>50</v>
      </c>
      <c r="F605" s="74">
        <v>45</v>
      </c>
      <c r="G605" s="75">
        <v>0.9</v>
      </c>
    </row>
    <row r="606" spans="1:7" x14ac:dyDescent="0.25">
      <c r="A606" s="70" t="s">
        <v>476</v>
      </c>
      <c r="B606" s="71" t="s">
        <v>480</v>
      </c>
      <c r="C606" s="72" t="s">
        <v>121</v>
      </c>
      <c r="D606" s="73">
        <v>909</v>
      </c>
      <c r="E606" s="74">
        <v>50</v>
      </c>
      <c r="F606" s="74">
        <v>45</v>
      </c>
      <c r="G606" s="75">
        <v>0.9</v>
      </c>
    </row>
    <row r="607" spans="1:7" s="69" customFormat="1" ht="47.25" x14ac:dyDescent="0.25">
      <c r="A607" s="63" t="s">
        <v>725</v>
      </c>
      <c r="B607" s="64" t="s">
        <v>481</v>
      </c>
      <c r="C607" s="65" t="s">
        <v>114</v>
      </c>
      <c r="D607" s="66">
        <v>0</v>
      </c>
      <c r="E607" s="67">
        <v>340</v>
      </c>
      <c r="F607" s="67">
        <v>77.3</v>
      </c>
      <c r="G607" s="68">
        <v>0.22735294117647059</v>
      </c>
    </row>
    <row r="608" spans="1:7" ht="47.25" x14ac:dyDescent="0.25">
      <c r="A608" s="70" t="s">
        <v>726</v>
      </c>
      <c r="B608" s="71" t="s">
        <v>482</v>
      </c>
      <c r="C608" s="72" t="s">
        <v>114</v>
      </c>
      <c r="D608" s="73">
        <v>0</v>
      </c>
      <c r="E608" s="74">
        <v>145</v>
      </c>
      <c r="F608" s="74">
        <v>0</v>
      </c>
      <c r="G608" s="75">
        <v>0</v>
      </c>
    </row>
    <row r="609" spans="1:7" ht="63" x14ac:dyDescent="0.25">
      <c r="A609" s="70" t="s">
        <v>483</v>
      </c>
      <c r="B609" s="71" t="s">
        <v>484</v>
      </c>
      <c r="C609" s="72" t="s">
        <v>114</v>
      </c>
      <c r="D609" s="73">
        <v>0</v>
      </c>
      <c r="E609" s="74">
        <v>140</v>
      </c>
      <c r="F609" s="74">
        <v>0</v>
      </c>
      <c r="G609" s="75">
        <v>0</v>
      </c>
    </row>
    <row r="610" spans="1:7" ht="47.25" x14ac:dyDescent="0.25">
      <c r="A610" s="70" t="s">
        <v>485</v>
      </c>
      <c r="B610" s="71" t="s">
        <v>486</v>
      </c>
      <c r="C610" s="72" t="s">
        <v>114</v>
      </c>
      <c r="D610" s="73">
        <v>0</v>
      </c>
      <c r="E610" s="74">
        <v>140</v>
      </c>
      <c r="F610" s="74">
        <v>0</v>
      </c>
      <c r="G610" s="75">
        <v>0</v>
      </c>
    </row>
    <row r="611" spans="1:7" ht="31.5" x14ac:dyDescent="0.25">
      <c r="A611" s="70" t="s">
        <v>120</v>
      </c>
      <c r="B611" s="71" t="s">
        <v>486</v>
      </c>
      <c r="C611" s="72" t="s">
        <v>121</v>
      </c>
      <c r="D611" s="73">
        <v>0</v>
      </c>
      <c r="E611" s="74">
        <v>140</v>
      </c>
      <c r="F611" s="74">
        <v>0</v>
      </c>
      <c r="G611" s="75">
        <v>0</v>
      </c>
    </row>
    <row r="612" spans="1:7" x14ac:dyDescent="0.25">
      <c r="A612" s="70" t="s">
        <v>218</v>
      </c>
      <c r="B612" s="71" t="s">
        <v>486</v>
      </c>
      <c r="C612" s="72" t="s">
        <v>121</v>
      </c>
      <c r="D612" s="73">
        <v>801</v>
      </c>
      <c r="E612" s="74">
        <v>140</v>
      </c>
      <c r="F612" s="74">
        <v>0</v>
      </c>
      <c r="G612" s="75">
        <v>0</v>
      </c>
    </row>
    <row r="613" spans="1:7" ht="78.75" x14ac:dyDescent="0.25">
      <c r="A613" s="70" t="s">
        <v>487</v>
      </c>
      <c r="B613" s="71" t="s">
        <v>488</v>
      </c>
      <c r="C613" s="72" t="s">
        <v>114</v>
      </c>
      <c r="D613" s="73">
        <v>0</v>
      </c>
      <c r="E613" s="74">
        <v>5</v>
      </c>
      <c r="F613" s="74">
        <v>0</v>
      </c>
      <c r="G613" s="75">
        <v>0</v>
      </c>
    </row>
    <row r="614" spans="1:7" ht="31.5" x14ac:dyDescent="0.25">
      <c r="A614" s="70" t="s">
        <v>489</v>
      </c>
      <c r="B614" s="71" t="s">
        <v>490</v>
      </c>
      <c r="C614" s="72" t="s">
        <v>114</v>
      </c>
      <c r="D614" s="73">
        <v>0</v>
      </c>
      <c r="E614" s="74">
        <v>5</v>
      </c>
      <c r="F614" s="74">
        <v>0</v>
      </c>
      <c r="G614" s="75">
        <v>0</v>
      </c>
    </row>
    <row r="615" spans="1:7" ht="31.5" x14ac:dyDescent="0.25">
      <c r="A615" s="70" t="s">
        <v>120</v>
      </c>
      <c r="B615" s="71" t="s">
        <v>490</v>
      </c>
      <c r="C615" s="72" t="s">
        <v>121</v>
      </c>
      <c r="D615" s="73">
        <v>0</v>
      </c>
      <c r="E615" s="74">
        <v>5</v>
      </c>
      <c r="F615" s="74">
        <v>0</v>
      </c>
      <c r="G615" s="75">
        <v>0</v>
      </c>
    </row>
    <row r="616" spans="1:7" x14ac:dyDescent="0.25">
      <c r="A616" s="70" t="s">
        <v>491</v>
      </c>
      <c r="B616" s="71" t="s">
        <v>490</v>
      </c>
      <c r="C616" s="72" t="s">
        <v>121</v>
      </c>
      <c r="D616" s="73">
        <v>1006</v>
      </c>
      <c r="E616" s="74">
        <v>5</v>
      </c>
      <c r="F616" s="74">
        <v>0</v>
      </c>
      <c r="G616" s="75">
        <v>0</v>
      </c>
    </row>
    <row r="617" spans="1:7" ht="47.25" x14ac:dyDescent="0.25">
      <c r="A617" s="70" t="s">
        <v>727</v>
      </c>
      <c r="B617" s="71" t="s">
        <v>492</v>
      </c>
      <c r="C617" s="72" t="s">
        <v>114</v>
      </c>
      <c r="D617" s="73">
        <v>0</v>
      </c>
      <c r="E617" s="74">
        <v>195</v>
      </c>
      <c r="F617" s="74">
        <v>77.3</v>
      </c>
      <c r="G617" s="75">
        <v>0.3964102564102564</v>
      </c>
    </row>
    <row r="618" spans="1:7" ht="47.25" x14ac:dyDescent="0.25">
      <c r="A618" s="70" t="s">
        <v>493</v>
      </c>
      <c r="B618" s="71" t="s">
        <v>494</v>
      </c>
      <c r="C618" s="72" t="s">
        <v>114</v>
      </c>
      <c r="D618" s="73">
        <v>0</v>
      </c>
      <c r="E618" s="74">
        <v>195</v>
      </c>
      <c r="F618" s="74">
        <v>77.3</v>
      </c>
      <c r="G618" s="75">
        <v>0.3964102564102564</v>
      </c>
    </row>
    <row r="619" spans="1:7" ht="31.5" x14ac:dyDescent="0.25">
      <c r="A619" s="70" t="s">
        <v>495</v>
      </c>
      <c r="B619" s="71" t="s">
        <v>496</v>
      </c>
      <c r="C619" s="72" t="s">
        <v>114</v>
      </c>
      <c r="D619" s="73">
        <v>0</v>
      </c>
      <c r="E619" s="74">
        <v>48</v>
      </c>
      <c r="F619" s="74">
        <v>44.9</v>
      </c>
      <c r="G619" s="75">
        <v>0.93541666666666667</v>
      </c>
    </row>
    <row r="620" spans="1:7" ht="31.5" x14ac:dyDescent="0.25">
      <c r="A620" s="70" t="s">
        <v>120</v>
      </c>
      <c r="B620" s="71" t="s">
        <v>496</v>
      </c>
      <c r="C620" s="72" t="s">
        <v>121</v>
      </c>
      <c r="D620" s="73">
        <v>0</v>
      </c>
      <c r="E620" s="74">
        <v>48</v>
      </c>
      <c r="F620" s="74">
        <v>44.9</v>
      </c>
      <c r="G620" s="75">
        <v>0.93541666666666667</v>
      </c>
    </row>
    <row r="621" spans="1:7" x14ac:dyDescent="0.25">
      <c r="A621" s="70" t="s">
        <v>491</v>
      </c>
      <c r="B621" s="71" t="s">
        <v>496</v>
      </c>
      <c r="C621" s="72" t="s">
        <v>121</v>
      </c>
      <c r="D621" s="73">
        <v>1006</v>
      </c>
      <c r="E621" s="74">
        <v>48</v>
      </c>
      <c r="F621" s="74">
        <v>44.9</v>
      </c>
      <c r="G621" s="75">
        <v>0.93541666666666667</v>
      </c>
    </row>
    <row r="622" spans="1:7" ht="31.5" x14ac:dyDescent="0.25">
      <c r="A622" s="70" t="s">
        <v>497</v>
      </c>
      <c r="B622" s="71" t="s">
        <v>498</v>
      </c>
      <c r="C622" s="72" t="s">
        <v>114</v>
      </c>
      <c r="D622" s="73">
        <v>0</v>
      </c>
      <c r="E622" s="74">
        <v>39</v>
      </c>
      <c r="F622" s="74">
        <v>0</v>
      </c>
      <c r="G622" s="75">
        <v>0</v>
      </c>
    </row>
    <row r="623" spans="1:7" ht="31.5" x14ac:dyDescent="0.25">
      <c r="A623" s="70" t="s">
        <v>120</v>
      </c>
      <c r="B623" s="71" t="s">
        <v>498</v>
      </c>
      <c r="C623" s="72" t="s">
        <v>121</v>
      </c>
      <c r="D623" s="73">
        <v>0</v>
      </c>
      <c r="E623" s="74">
        <v>39</v>
      </c>
      <c r="F623" s="74">
        <v>0</v>
      </c>
      <c r="G623" s="75">
        <v>0</v>
      </c>
    </row>
    <row r="624" spans="1:7" x14ac:dyDescent="0.25">
      <c r="A624" s="70" t="s">
        <v>491</v>
      </c>
      <c r="B624" s="71" t="s">
        <v>498</v>
      </c>
      <c r="C624" s="72" t="s">
        <v>121</v>
      </c>
      <c r="D624" s="73">
        <v>1006</v>
      </c>
      <c r="E624" s="74">
        <v>39</v>
      </c>
      <c r="F624" s="74">
        <v>0</v>
      </c>
      <c r="G624" s="75">
        <v>0</v>
      </c>
    </row>
    <row r="625" spans="1:7" ht="31.5" x14ac:dyDescent="0.25">
      <c r="A625" s="70" t="s">
        <v>499</v>
      </c>
      <c r="B625" s="71" t="s">
        <v>500</v>
      </c>
      <c r="C625" s="72" t="s">
        <v>114</v>
      </c>
      <c r="D625" s="73">
        <v>0</v>
      </c>
      <c r="E625" s="74">
        <v>2</v>
      </c>
      <c r="F625" s="74">
        <v>0</v>
      </c>
      <c r="G625" s="75">
        <v>0</v>
      </c>
    </row>
    <row r="626" spans="1:7" ht="31.5" x14ac:dyDescent="0.25">
      <c r="A626" s="70" t="s">
        <v>120</v>
      </c>
      <c r="B626" s="71" t="s">
        <v>500</v>
      </c>
      <c r="C626" s="72" t="s">
        <v>121</v>
      </c>
      <c r="D626" s="73">
        <v>0</v>
      </c>
      <c r="E626" s="74">
        <v>2</v>
      </c>
      <c r="F626" s="74">
        <v>0</v>
      </c>
      <c r="G626" s="75">
        <v>0</v>
      </c>
    </row>
    <row r="627" spans="1:7" x14ac:dyDescent="0.25">
      <c r="A627" s="70" t="s">
        <v>491</v>
      </c>
      <c r="B627" s="71" t="s">
        <v>500</v>
      </c>
      <c r="C627" s="72" t="s">
        <v>121</v>
      </c>
      <c r="D627" s="73">
        <v>1006</v>
      </c>
      <c r="E627" s="74">
        <v>2</v>
      </c>
      <c r="F627" s="74">
        <v>0</v>
      </c>
      <c r="G627" s="75">
        <v>0</v>
      </c>
    </row>
    <row r="628" spans="1:7" ht="31.5" x14ac:dyDescent="0.25">
      <c r="A628" s="70" t="s">
        <v>501</v>
      </c>
      <c r="B628" s="71" t="s">
        <v>502</v>
      </c>
      <c r="C628" s="72" t="s">
        <v>114</v>
      </c>
      <c r="D628" s="73">
        <v>0</v>
      </c>
      <c r="E628" s="74">
        <v>11</v>
      </c>
      <c r="F628" s="74">
        <v>0</v>
      </c>
      <c r="G628" s="75">
        <v>0</v>
      </c>
    </row>
    <row r="629" spans="1:7" ht="31.5" x14ac:dyDescent="0.25">
      <c r="A629" s="70" t="s">
        <v>120</v>
      </c>
      <c r="B629" s="71" t="s">
        <v>502</v>
      </c>
      <c r="C629" s="72" t="s">
        <v>121</v>
      </c>
      <c r="D629" s="73">
        <v>0</v>
      </c>
      <c r="E629" s="74">
        <v>11</v>
      </c>
      <c r="F629" s="74">
        <v>0</v>
      </c>
      <c r="G629" s="75">
        <v>0</v>
      </c>
    </row>
    <row r="630" spans="1:7" x14ac:dyDescent="0.25">
      <c r="A630" s="70" t="s">
        <v>491</v>
      </c>
      <c r="B630" s="71" t="s">
        <v>502</v>
      </c>
      <c r="C630" s="72" t="s">
        <v>121</v>
      </c>
      <c r="D630" s="73">
        <v>1006</v>
      </c>
      <c r="E630" s="74">
        <v>11</v>
      </c>
      <c r="F630" s="74">
        <v>0</v>
      </c>
      <c r="G630" s="75">
        <v>0</v>
      </c>
    </row>
    <row r="631" spans="1:7" ht="78.75" x14ac:dyDescent="0.25">
      <c r="A631" s="70" t="s">
        <v>503</v>
      </c>
      <c r="B631" s="71" t="s">
        <v>504</v>
      </c>
      <c r="C631" s="72" t="s">
        <v>114</v>
      </c>
      <c r="D631" s="73">
        <v>0</v>
      </c>
      <c r="E631" s="74">
        <v>95</v>
      </c>
      <c r="F631" s="74">
        <v>32.4</v>
      </c>
      <c r="G631" s="75">
        <v>0.34105263157894733</v>
      </c>
    </row>
    <row r="632" spans="1:7" ht="31.5" x14ac:dyDescent="0.25">
      <c r="A632" s="70" t="s">
        <v>120</v>
      </c>
      <c r="B632" s="71" t="s">
        <v>504</v>
      </c>
      <c r="C632" s="72" t="s">
        <v>121</v>
      </c>
      <c r="D632" s="73">
        <v>0</v>
      </c>
      <c r="E632" s="74">
        <v>95</v>
      </c>
      <c r="F632" s="74">
        <v>32.4</v>
      </c>
      <c r="G632" s="75">
        <v>0.34105263157894733</v>
      </c>
    </row>
    <row r="633" spans="1:7" x14ac:dyDescent="0.25">
      <c r="A633" s="70" t="s">
        <v>491</v>
      </c>
      <c r="B633" s="71" t="s">
        <v>504</v>
      </c>
      <c r="C633" s="72" t="s">
        <v>121</v>
      </c>
      <c r="D633" s="73">
        <v>1006</v>
      </c>
      <c r="E633" s="74">
        <v>95</v>
      </c>
      <c r="F633" s="74">
        <v>32.4</v>
      </c>
      <c r="G633" s="75">
        <v>0.34105263157894733</v>
      </c>
    </row>
    <row r="634" spans="1:7" s="69" customFormat="1" x14ac:dyDescent="0.25">
      <c r="A634" s="63" t="s">
        <v>505</v>
      </c>
      <c r="B634" s="64" t="s">
        <v>506</v>
      </c>
      <c r="C634" s="65" t="s">
        <v>114</v>
      </c>
      <c r="D634" s="66">
        <v>0</v>
      </c>
      <c r="E634" s="67">
        <v>8613.4</v>
      </c>
      <c r="F634" s="67">
        <v>2583.4</v>
      </c>
      <c r="G634" s="68">
        <v>0.2999280191329789</v>
      </c>
    </row>
    <row r="635" spans="1:7" ht="31.5" x14ac:dyDescent="0.25">
      <c r="A635" s="70" t="s">
        <v>507</v>
      </c>
      <c r="B635" s="71" t="s">
        <v>508</v>
      </c>
      <c r="C635" s="72" t="s">
        <v>114</v>
      </c>
      <c r="D635" s="73">
        <v>0</v>
      </c>
      <c r="E635" s="74">
        <v>2070.6</v>
      </c>
      <c r="F635" s="74">
        <v>851.1</v>
      </c>
      <c r="G635" s="75">
        <v>0.41104027818023764</v>
      </c>
    </row>
    <row r="636" spans="1:7" ht="31.5" x14ac:dyDescent="0.25">
      <c r="A636" s="70" t="s">
        <v>509</v>
      </c>
      <c r="B636" s="71" t="s">
        <v>510</v>
      </c>
      <c r="C636" s="72" t="s">
        <v>114</v>
      </c>
      <c r="D636" s="73">
        <v>0</v>
      </c>
      <c r="E636" s="74">
        <v>1471.4</v>
      </c>
      <c r="F636" s="74">
        <v>614.6</v>
      </c>
      <c r="G636" s="75">
        <v>0.41769743101807799</v>
      </c>
    </row>
    <row r="637" spans="1:7" ht="156.75" customHeight="1" x14ac:dyDescent="0.25">
      <c r="A637" s="70" t="s">
        <v>189</v>
      </c>
      <c r="B637" s="71" t="s">
        <v>728</v>
      </c>
      <c r="C637" s="72" t="s">
        <v>114</v>
      </c>
      <c r="D637" s="73">
        <v>0</v>
      </c>
      <c r="E637" s="74">
        <v>1471.4</v>
      </c>
      <c r="F637" s="74">
        <v>614.6</v>
      </c>
      <c r="G637" s="75">
        <v>0.41769743101807799</v>
      </c>
    </row>
    <row r="638" spans="1:7" ht="78.75" x14ac:dyDescent="0.25">
      <c r="A638" s="70" t="s">
        <v>136</v>
      </c>
      <c r="B638" s="71" t="s">
        <v>728</v>
      </c>
      <c r="C638" s="72" t="s">
        <v>137</v>
      </c>
      <c r="D638" s="73">
        <v>0</v>
      </c>
      <c r="E638" s="74">
        <v>1471.4</v>
      </c>
      <c r="F638" s="74">
        <v>614.6</v>
      </c>
      <c r="G638" s="75">
        <v>0.41769743101807799</v>
      </c>
    </row>
    <row r="639" spans="1:7" ht="46.5" customHeight="1" x14ac:dyDescent="0.25">
      <c r="A639" s="70" t="s">
        <v>511</v>
      </c>
      <c r="B639" s="71" t="s">
        <v>728</v>
      </c>
      <c r="C639" s="72" t="s">
        <v>137</v>
      </c>
      <c r="D639" s="73">
        <v>103</v>
      </c>
      <c r="E639" s="74">
        <v>1471.4</v>
      </c>
      <c r="F639" s="74">
        <v>614.6</v>
      </c>
      <c r="G639" s="75">
        <v>0.41769743101807799</v>
      </c>
    </row>
    <row r="640" spans="1:7" ht="31.5" x14ac:dyDescent="0.25">
      <c r="A640" s="70" t="s">
        <v>512</v>
      </c>
      <c r="B640" s="71" t="s">
        <v>513</v>
      </c>
      <c r="C640" s="72" t="s">
        <v>114</v>
      </c>
      <c r="D640" s="73">
        <v>0</v>
      </c>
      <c r="E640" s="74">
        <v>599.20000000000005</v>
      </c>
      <c r="F640" s="74">
        <v>236.5</v>
      </c>
      <c r="G640" s="75">
        <v>0.39469292389853133</v>
      </c>
    </row>
    <row r="641" spans="1:7" ht="19.5" customHeight="1" x14ac:dyDescent="0.25">
      <c r="A641" s="70" t="s">
        <v>239</v>
      </c>
      <c r="B641" s="71" t="s">
        <v>514</v>
      </c>
      <c r="C641" s="72" t="s">
        <v>114</v>
      </c>
      <c r="D641" s="73">
        <v>0</v>
      </c>
      <c r="E641" s="74">
        <v>10.4</v>
      </c>
      <c r="F641" s="74">
        <v>8.3000000000000007</v>
      </c>
      <c r="G641" s="75">
        <v>0.79807692307692313</v>
      </c>
    </row>
    <row r="642" spans="1:7" ht="78.75" x14ac:dyDescent="0.25">
      <c r="A642" s="70" t="s">
        <v>136</v>
      </c>
      <c r="B642" s="71" t="s">
        <v>514</v>
      </c>
      <c r="C642" s="72" t="s">
        <v>137</v>
      </c>
      <c r="D642" s="73">
        <v>0</v>
      </c>
      <c r="E642" s="74">
        <v>2.5</v>
      </c>
      <c r="F642" s="74">
        <v>0.8</v>
      </c>
      <c r="G642" s="75">
        <v>0.32</v>
      </c>
    </row>
    <row r="643" spans="1:7" ht="48" customHeight="1" x14ac:dyDescent="0.25">
      <c r="A643" s="70" t="s">
        <v>511</v>
      </c>
      <c r="B643" s="71" t="s">
        <v>514</v>
      </c>
      <c r="C643" s="72" t="s">
        <v>137</v>
      </c>
      <c r="D643" s="73">
        <v>103</v>
      </c>
      <c r="E643" s="74">
        <v>2.5</v>
      </c>
      <c r="F643" s="74">
        <v>0.8</v>
      </c>
      <c r="G643" s="75">
        <v>0.32</v>
      </c>
    </row>
    <row r="644" spans="1:7" ht="31.5" x14ac:dyDescent="0.25">
      <c r="A644" s="70" t="s">
        <v>120</v>
      </c>
      <c r="B644" s="71" t="s">
        <v>514</v>
      </c>
      <c r="C644" s="72" t="s">
        <v>121</v>
      </c>
      <c r="D644" s="73">
        <v>0</v>
      </c>
      <c r="E644" s="74">
        <v>7.9</v>
      </c>
      <c r="F644" s="74">
        <v>7.5</v>
      </c>
      <c r="G644" s="75">
        <v>0.94936708860759489</v>
      </c>
    </row>
    <row r="645" spans="1:7" ht="50.25" customHeight="1" x14ac:dyDescent="0.25">
      <c r="A645" s="70" t="s">
        <v>511</v>
      </c>
      <c r="B645" s="71" t="s">
        <v>514</v>
      </c>
      <c r="C645" s="72" t="s">
        <v>121</v>
      </c>
      <c r="D645" s="73">
        <v>103</v>
      </c>
      <c r="E645" s="74">
        <v>7.9</v>
      </c>
      <c r="F645" s="74">
        <v>7.5</v>
      </c>
      <c r="G645" s="75">
        <v>0.94936708860759489</v>
      </c>
    </row>
    <row r="646" spans="1:7" ht="159.75" customHeight="1" x14ac:dyDescent="0.25">
      <c r="A646" s="70" t="s">
        <v>189</v>
      </c>
      <c r="B646" s="71" t="s">
        <v>729</v>
      </c>
      <c r="C646" s="72" t="s">
        <v>114</v>
      </c>
      <c r="D646" s="73">
        <v>0</v>
      </c>
      <c r="E646" s="74">
        <v>588.79999999999995</v>
      </c>
      <c r="F646" s="74">
        <v>228.2</v>
      </c>
      <c r="G646" s="75">
        <v>0.3875679347826087</v>
      </c>
    </row>
    <row r="647" spans="1:7" ht="78.75" x14ac:dyDescent="0.25">
      <c r="A647" s="70" t="s">
        <v>136</v>
      </c>
      <c r="B647" s="71" t="s">
        <v>729</v>
      </c>
      <c r="C647" s="72" t="s">
        <v>137</v>
      </c>
      <c r="D647" s="73">
        <v>0</v>
      </c>
      <c r="E647" s="74">
        <v>588.79999999999995</v>
      </c>
      <c r="F647" s="74">
        <v>228.2</v>
      </c>
      <c r="G647" s="75">
        <v>0.3875679347826087</v>
      </c>
    </row>
    <row r="648" spans="1:7" ht="49.5" customHeight="1" x14ac:dyDescent="0.25">
      <c r="A648" s="70" t="s">
        <v>511</v>
      </c>
      <c r="B648" s="71" t="s">
        <v>729</v>
      </c>
      <c r="C648" s="72" t="s">
        <v>137</v>
      </c>
      <c r="D648" s="73">
        <v>103</v>
      </c>
      <c r="E648" s="74">
        <v>588.79999999999995</v>
      </c>
      <c r="F648" s="74">
        <v>228.2</v>
      </c>
      <c r="G648" s="75">
        <v>0.3875679347826087</v>
      </c>
    </row>
    <row r="649" spans="1:7" ht="31.5" x14ac:dyDescent="0.25">
      <c r="A649" s="70" t="s">
        <v>515</v>
      </c>
      <c r="B649" s="71" t="s">
        <v>516</v>
      </c>
      <c r="C649" s="72" t="s">
        <v>114</v>
      </c>
      <c r="D649" s="73">
        <v>0</v>
      </c>
      <c r="E649" s="74">
        <v>3898.8</v>
      </c>
      <c r="F649" s="74">
        <v>1715.9</v>
      </c>
      <c r="G649" s="75">
        <v>0.44010977736739509</v>
      </c>
    </row>
    <row r="650" spans="1:7" ht="31.5" x14ac:dyDescent="0.25">
      <c r="A650" s="70" t="s">
        <v>517</v>
      </c>
      <c r="B650" s="71" t="s">
        <v>518</v>
      </c>
      <c r="C650" s="72" t="s">
        <v>114</v>
      </c>
      <c r="D650" s="73">
        <v>0</v>
      </c>
      <c r="E650" s="74">
        <v>1687.5</v>
      </c>
      <c r="F650" s="74">
        <v>879.9</v>
      </c>
      <c r="G650" s="75">
        <v>0.52142222222222223</v>
      </c>
    </row>
    <row r="651" spans="1:7" ht="162" customHeight="1" x14ac:dyDescent="0.25">
      <c r="A651" s="70" t="s">
        <v>189</v>
      </c>
      <c r="B651" s="71" t="s">
        <v>730</v>
      </c>
      <c r="C651" s="72" t="s">
        <v>114</v>
      </c>
      <c r="D651" s="73">
        <v>0</v>
      </c>
      <c r="E651" s="74">
        <v>1687.5</v>
      </c>
      <c r="F651" s="74">
        <v>879.9</v>
      </c>
      <c r="G651" s="75">
        <v>0.52142222222222223</v>
      </c>
    </row>
    <row r="652" spans="1:7" ht="78.75" x14ac:dyDescent="0.25">
      <c r="A652" s="70" t="s">
        <v>136</v>
      </c>
      <c r="B652" s="71" t="s">
        <v>730</v>
      </c>
      <c r="C652" s="72" t="s">
        <v>137</v>
      </c>
      <c r="D652" s="73">
        <v>0</v>
      </c>
      <c r="E652" s="74">
        <v>1687.5</v>
      </c>
      <c r="F652" s="74">
        <v>879.9</v>
      </c>
      <c r="G652" s="75">
        <v>0.52142222222222223</v>
      </c>
    </row>
    <row r="653" spans="1:7" ht="47.25" x14ac:dyDescent="0.25">
      <c r="A653" s="70" t="s">
        <v>289</v>
      </c>
      <c r="B653" s="71" t="s">
        <v>730</v>
      </c>
      <c r="C653" s="72" t="s">
        <v>137</v>
      </c>
      <c r="D653" s="73">
        <v>106</v>
      </c>
      <c r="E653" s="74">
        <v>1687.5</v>
      </c>
      <c r="F653" s="74">
        <v>879.9</v>
      </c>
      <c r="G653" s="75">
        <v>0.52142222222222223</v>
      </c>
    </row>
    <row r="654" spans="1:7" ht="31.5" x14ac:dyDescent="0.25">
      <c r="A654" s="70" t="s">
        <v>519</v>
      </c>
      <c r="B654" s="71" t="s">
        <v>520</v>
      </c>
      <c r="C654" s="72" t="s">
        <v>114</v>
      </c>
      <c r="D654" s="73">
        <v>0</v>
      </c>
      <c r="E654" s="74">
        <v>2211.3000000000002</v>
      </c>
      <c r="F654" s="74">
        <v>836</v>
      </c>
      <c r="G654" s="75">
        <v>0.37805815583593361</v>
      </c>
    </row>
    <row r="655" spans="1:7" ht="31.5" x14ac:dyDescent="0.25">
      <c r="A655" s="70" t="s">
        <v>127</v>
      </c>
      <c r="B655" s="71" t="s">
        <v>521</v>
      </c>
      <c r="C655" s="72" t="s">
        <v>114</v>
      </c>
      <c r="D655" s="73">
        <v>0</v>
      </c>
      <c r="E655" s="74">
        <v>10</v>
      </c>
      <c r="F655" s="74">
        <v>8</v>
      </c>
      <c r="G655" s="75">
        <v>0.8</v>
      </c>
    </row>
    <row r="656" spans="1:7" ht="31.5" x14ac:dyDescent="0.25">
      <c r="A656" s="70" t="s">
        <v>120</v>
      </c>
      <c r="B656" s="71" t="s">
        <v>521</v>
      </c>
      <c r="C656" s="72" t="s">
        <v>121</v>
      </c>
      <c r="D656" s="73">
        <v>0</v>
      </c>
      <c r="E656" s="74">
        <v>10</v>
      </c>
      <c r="F656" s="74">
        <v>8</v>
      </c>
      <c r="G656" s="75">
        <v>0.8</v>
      </c>
    </row>
    <row r="657" spans="1:7" ht="31.5" x14ac:dyDescent="0.25">
      <c r="A657" s="70" t="s">
        <v>129</v>
      </c>
      <c r="B657" s="71" t="s">
        <v>521</v>
      </c>
      <c r="C657" s="72" t="s">
        <v>121</v>
      </c>
      <c r="D657" s="73">
        <v>705</v>
      </c>
      <c r="E657" s="74">
        <v>10</v>
      </c>
      <c r="F657" s="74">
        <v>8</v>
      </c>
      <c r="G657" s="75">
        <v>0.8</v>
      </c>
    </row>
    <row r="658" spans="1:7" ht="18.75" customHeight="1" x14ac:dyDescent="0.25">
      <c r="A658" s="70" t="s">
        <v>239</v>
      </c>
      <c r="B658" s="71" t="s">
        <v>522</v>
      </c>
      <c r="C658" s="72" t="s">
        <v>114</v>
      </c>
      <c r="D658" s="73">
        <v>0</v>
      </c>
      <c r="E658" s="74">
        <v>475.1</v>
      </c>
      <c r="F658" s="74">
        <v>143.19999999999999</v>
      </c>
      <c r="G658" s="75">
        <v>0.30141022942538409</v>
      </c>
    </row>
    <row r="659" spans="1:7" ht="78.75" x14ac:dyDescent="0.25">
      <c r="A659" s="70" t="s">
        <v>136</v>
      </c>
      <c r="B659" s="71" t="s">
        <v>522</v>
      </c>
      <c r="C659" s="72" t="s">
        <v>137</v>
      </c>
      <c r="D659" s="73">
        <v>0</v>
      </c>
      <c r="E659" s="74">
        <v>457.7</v>
      </c>
      <c r="F659" s="74">
        <v>143.19999999999999</v>
      </c>
      <c r="G659" s="75">
        <v>0.31286869128249944</v>
      </c>
    </row>
    <row r="660" spans="1:7" ht="47.25" x14ac:dyDescent="0.25">
      <c r="A660" s="70" t="s">
        <v>289</v>
      </c>
      <c r="B660" s="71" t="s">
        <v>522</v>
      </c>
      <c r="C660" s="72" t="s">
        <v>137</v>
      </c>
      <c r="D660" s="73">
        <v>106</v>
      </c>
      <c r="E660" s="74">
        <v>457.7</v>
      </c>
      <c r="F660" s="74">
        <v>143.19999999999999</v>
      </c>
      <c r="G660" s="75">
        <v>0.31286869128249944</v>
      </c>
    </row>
    <row r="661" spans="1:7" ht="31.5" x14ac:dyDescent="0.25">
      <c r="A661" s="70" t="s">
        <v>120</v>
      </c>
      <c r="B661" s="71" t="s">
        <v>522</v>
      </c>
      <c r="C661" s="72" t="s">
        <v>121</v>
      </c>
      <c r="D661" s="73">
        <v>0</v>
      </c>
      <c r="E661" s="74">
        <v>17.399999999999999</v>
      </c>
      <c r="F661" s="74">
        <v>0</v>
      </c>
      <c r="G661" s="75">
        <v>0</v>
      </c>
    </row>
    <row r="662" spans="1:7" ht="47.25" x14ac:dyDescent="0.25">
      <c r="A662" s="70" t="s">
        <v>289</v>
      </c>
      <c r="B662" s="71" t="s">
        <v>522</v>
      </c>
      <c r="C662" s="72" t="s">
        <v>121</v>
      </c>
      <c r="D662" s="73">
        <v>106</v>
      </c>
      <c r="E662" s="74">
        <v>17.399999999999999</v>
      </c>
      <c r="F662" s="74">
        <v>0</v>
      </c>
      <c r="G662" s="75">
        <v>0</v>
      </c>
    </row>
    <row r="663" spans="1:7" ht="164.25" customHeight="1" x14ac:dyDescent="0.25">
      <c r="A663" s="70" t="s">
        <v>189</v>
      </c>
      <c r="B663" s="71" t="s">
        <v>731</v>
      </c>
      <c r="C663" s="72" t="s">
        <v>114</v>
      </c>
      <c r="D663" s="73">
        <v>0</v>
      </c>
      <c r="E663" s="74">
        <v>1726.2</v>
      </c>
      <c r="F663" s="74">
        <v>684.7</v>
      </c>
      <c r="G663" s="75">
        <v>0.39665160468080179</v>
      </c>
    </row>
    <row r="664" spans="1:7" ht="78.75" x14ac:dyDescent="0.25">
      <c r="A664" s="70" t="s">
        <v>136</v>
      </c>
      <c r="B664" s="71" t="s">
        <v>731</v>
      </c>
      <c r="C664" s="72" t="s">
        <v>137</v>
      </c>
      <c r="D664" s="73">
        <v>0</v>
      </c>
      <c r="E664" s="74">
        <v>1726.2</v>
      </c>
      <c r="F664" s="74">
        <v>684.7</v>
      </c>
      <c r="G664" s="75">
        <v>0.39665160468080179</v>
      </c>
    </row>
    <row r="665" spans="1:7" ht="47.25" x14ac:dyDescent="0.25">
      <c r="A665" s="70" t="s">
        <v>289</v>
      </c>
      <c r="B665" s="71" t="s">
        <v>731</v>
      </c>
      <c r="C665" s="72" t="s">
        <v>137</v>
      </c>
      <c r="D665" s="73">
        <v>106</v>
      </c>
      <c r="E665" s="74">
        <v>1726.2</v>
      </c>
      <c r="F665" s="74">
        <v>684.7</v>
      </c>
      <c r="G665" s="75">
        <v>0.39665160468080179</v>
      </c>
    </row>
    <row r="666" spans="1:7" x14ac:dyDescent="0.25">
      <c r="A666" s="70" t="s">
        <v>523</v>
      </c>
      <c r="B666" s="71" t="s">
        <v>524</v>
      </c>
      <c r="C666" s="72" t="s">
        <v>114</v>
      </c>
      <c r="D666" s="73">
        <v>0</v>
      </c>
      <c r="E666" s="74">
        <v>300</v>
      </c>
      <c r="F666" s="74">
        <v>0</v>
      </c>
      <c r="G666" s="75">
        <v>0</v>
      </c>
    </row>
    <row r="667" spans="1:7" ht="31.5" x14ac:dyDescent="0.25">
      <c r="A667" s="70" t="s">
        <v>525</v>
      </c>
      <c r="B667" s="71" t="s">
        <v>526</v>
      </c>
      <c r="C667" s="72" t="s">
        <v>114</v>
      </c>
      <c r="D667" s="73">
        <v>0</v>
      </c>
      <c r="E667" s="74">
        <v>300</v>
      </c>
      <c r="F667" s="74">
        <v>0</v>
      </c>
      <c r="G667" s="75">
        <v>0</v>
      </c>
    </row>
    <row r="668" spans="1:7" x14ac:dyDescent="0.25">
      <c r="A668" s="70" t="s">
        <v>132</v>
      </c>
      <c r="B668" s="71" t="s">
        <v>526</v>
      </c>
      <c r="C668" s="72" t="s">
        <v>133</v>
      </c>
      <c r="D668" s="73">
        <v>0</v>
      </c>
      <c r="E668" s="74">
        <v>300</v>
      </c>
      <c r="F668" s="74">
        <v>0</v>
      </c>
      <c r="G668" s="75">
        <v>0</v>
      </c>
    </row>
    <row r="669" spans="1:7" x14ac:dyDescent="0.25">
      <c r="A669" s="70" t="s">
        <v>527</v>
      </c>
      <c r="B669" s="71" t="s">
        <v>526</v>
      </c>
      <c r="C669" s="72" t="s">
        <v>133</v>
      </c>
      <c r="D669" s="73">
        <v>111</v>
      </c>
      <c r="E669" s="74">
        <v>300</v>
      </c>
      <c r="F669" s="74">
        <v>0</v>
      </c>
      <c r="G669" s="75">
        <v>0</v>
      </c>
    </row>
    <row r="670" spans="1:7" ht="31.5" x14ac:dyDescent="0.25">
      <c r="A670" s="70" t="s">
        <v>528</v>
      </c>
      <c r="B670" s="71" t="s">
        <v>529</v>
      </c>
      <c r="C670" s="72" t="s">
        <v>114</v>
      </c>
      <c r="D670" s="73">
        <v>0</v>
      </c>
      <c r="E670" s="74">
        <v>44</v>
      </c>
      <c r="F670" s="74">
        <v>16.399999999999999</v>
      </c>
      <c r="G670" s="75">
        <v>0.37272727272727268</v>
      </c>
    </row>
    <row r="671" spans="1:7" ht="63" x14ac:dyDescent="0.25">
      <c r="A671" s="70" t="s">
        <v>530</v>
      </c>
      <c r="B671" s="71" t="s">
        <v>531</v>
      </c>
      <c r="C671" s="72" t="s">
        <v>114</v>
      </c>
      <c r="D671" s="73">
        <v>0</v>
      </c>
      <c r="E671" s="74">
        <v>44</v>
      </c>
      <c r="F671" s="74">
        <v>16.399999999999999</v>
      </c>
      <c r="G671" s="75">
        <v>0.37272727272727268</v>
      </c>
    </row>
    <row r="672" spans="1:7" ht="31.5" x14ac:dyDescent="0.25">
      <c r="A672" s="70" t="s">
        <v>120</v>
      </c>
      <c r="B672" s="71" t="s">
        <v>531</v>
      </c>
      <c r="C672" s="72" t="s">
        <v>121</v>
      </c>
      <c r="D672" s="73">
        <v>0</v>
      </c>
      <c r="E672" s="74">
        <v>44</v>
      </c>
      <c r="F672" s="74">
        <v>16.399999999999999</v>
      </c>
      <c r="G672" s="75">
        <v>0.37272727272727268</v>
      </c>
    </row>
    <row r="673" spans="1:7" x14ac:dyDescent="0.25">
      <c r="A673" s="70" t="s">
        <v>532</v>
      </c>
      <c r="B673" s="71" t="s">
        <v>531</v>
      </c>
      <c r="C673" s="72" t="s">
        <v>121</v>
      </c>
      <c r="D673" s="73">
        <v>204</v>
      </c>
      <c r="E673" s="74">
        <v>44</v>
      </c>
      <c r="F673" s="74">
        <v>16.399999999999999</v>
      </c>
      <c r="G673" s="75">
        <v>0.37272727272727268</v>
      </c>
    </row>
    <row r="674" spans="1:7" ht="47.25" x14ac:dyDescent="0.25">
      <c r="A674" s="70" t="s">
        <v>533</v>
      </c>
      <c r="B674" s="71" t="s">
        <v>534</v>
      </c>
      <c r="C674" s="72" t="s">
        <v>114</v>
      </c>
      <c r="D674" s="73">
        <v>0</v>
      </c>
      <c r="E674" s="74">
        <v>2300</v>
      </c>
      <c r="F674" s="74">
        <v>0</v>
      </c>
      <c r="G674" s="75">
        <v>0</v>
      </c>
    </row>
    <row r="675" spans="1:7" ht="47.25" x14ac:dyDescent="0.25">
      <c r="A675" s="70" t="s">
        <v>535</v>
      </c>
      <c r="B675" s="71" t="s">
        <v>536</v>
      </c>
      <c r="C675" s="72" t="s">
        <v>114</v>
      </c>
      <c r="D675" s="73">
        <v>0</v>
      </c>
      <c r="E675" s="74">
        <v>2300</v>
      </c>
      <c r="F675" s="74">
        <v>0</v>
      </c>
      <c r="G675" s="75">
        <v>0</v>
      </c>
    </row>
    <row r="676" spans="1:7" ht="63" x14ac:dyDescent="0.25">
      <c r="A676" s="70" t="s">
        <v>537</v>
      </c>
      <c r="B676" s="71" t="s">
        <v>538</v>
      </c>
      <c r="C676" s="72" t="s">
        <v>114</v>
      </c>
      <c r="D676" s="73">
        <v>0</v>
      </c>
      <c r="E676" s="74">
        <v>2300</v>
      </c>
      <c r="F676" s="74">
        <v>0</v>
      </c>
      <c r="G676" s="75">
        <v>0</v>
      </c>
    </row>
    <row r="677" spans="1:7" x14ac:dyDescent="0.25">
      <c r="A677" s="70" t="s">
        <v>132</v>
      </c>
      <c r="B677" s="71" t="s">
        <v>538</v>
      </c>
      <c r="C677" s="72" t="s">
        <v>133</v>
      </c>
      <c r="D677" s="73">
        <v>0</v>
      </c>
      <c r="E677" s="74">
        <v>2300</v>
      </c>
      <c r="F677" s="74">
        <v>0</v>
      </c>
      <c r="G677" s="75">
        <v>0</v>
      </c>
    </row>
    <row r="678" spans="1:7" x14ac:dyDescent="0.25">
      <c r="A678" s="70" t="s">
        <v>248</v>
      </c>
      <c r="B678" s="71" t="s">
        <v>538</v>
      </c>
      <c r="C678" s="72" t="s">
        <v>133</v>
      </c>
      <c r="D678" s="73">
        <v>113</v>
      </c>
      <c r="E678" s="74">
        <v>2300</v>
      </c>
      <c r="F678" s="74">
        <v>0</v>
      </c>
      <c r="G678" s="75">
        <v>0</v>
      </c>
    </row>
    <row r="679" spans="1:7" s="69" customFormat="1" x14ac:dyDescent="0.25">
      <c r="A679" s="165" t="s">
        <v>539</v>
      </c>
      <c r="B679" s="166"/>
      <c r="C679" s="166"/>
      <c r="D679" s="167"/>
      <c r="E679" s="67">
        <v>1493110</v>
      </c>
      <c r="F679" s="67">
        <v>837106.2</v>
      </c>
      <c r="G679" s="68">
        <v>0.56064603411670944</v>
      </c>
    </row>
    <row r="683" spans="1:7" x14ac:dyDescent="0.25">
      <c r="A683" s="76" t="s">
        <v>626</v>
      </c>
      <c r="B683" s="76"/>
      <c r="C683" s="76"/>
      <c r="E683" s="77"/>
      <c r="F683" s="168" t="s">
        <v>625</v>
      </c>
      <c r="G683" s="168"/>
    </row>
  </sheetData>
  <autoFilter ref="A11:G679" xr:uid="{00000000-0009-0000-0000-000001000000}"/>
  <mergeCells count="8">
    <mergeCell ref="A679:D679"/>
    <mergeCell ref="F683:G683"/>
    <mergeCell ref="A9:G9"/>
    <mergeCell ref="A12:A13"/>
    <mergeCell ref="B12:D12"/>
    <mergeCell ref="E12:E13"/>
    <mergeCell ref="F12:F13"/>
    <mergeCell ref="G12:G13"/>
  </mergeCells>
  <pageMargins left="0.78740157480314965" right="0.39370078740157483" top="0.78740157480314965" bottom="0.59055118110236227" header="0.51181102362204722" footer="0.51181102362204722"/>
  <pageSetup paperSize="9" scale="69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F65"/>
  <sheetViews>
    <sheetView showGridLines="0" workbookViewId="0">
      <selection activeCell="E11" sqref="E11"/>
    </sheetView>
  </sheetViews>
  <sheetFormatPr defaultColWidth="9.140625" defaultRowHeight="15.75" x14ac:dyDescent="0.25"/>
  <cols>
    <col min="1" max="1" width="56.28515625" style="57" customWidth="1"/>
    <col min="2" max="2" width="7.85546875" style="57" customWidth="1"/>
    <col min="3" max="3" width="11" style="57" customWidth="1"/>
    <col min="4" max="4" width="12.7109375" style="57" customWidth="1"/>
    <col min="5" max="6" width="12.28515625" style="57" customWidth="1"/>
    <col min="7" max="235" width="9.42578125" style="57" customWidth="1"/>
    <col min="236" max="16384" width="9.140625" style="57"/>
  </cols>
  <sheetData>
    <row r="9" spans="1:6" ht="35.450000000000003" customHeight="1" x14ac:dyDescent="0.3">
      <c r="A9" s="176" t="s">
        <v>733</v>
      </c>
      <c r="B9" s="176"/>
      <c r="C9" s="176"/>
      <c r="D9" s="176"/>
      <c r="E9" s="176"/>
      <c r="F9" s="176"/>
    </row>
    <row r="10" spans="1:6" ht="13.15" customHeight="1" x14ac:dyDescent="0.25">
      <c r="A10" s="58"/>
      <c r="B10" s="58"/>
      <c r="C10" s="58"/>
      <c r="D10" s="58"/>
      <c r="E10" s="58"/>
      <c r="F10" s="58"/>
    </row>
    <row r="11" spans="1:6" ht="16.5" customHeight="1" x14ac:dyDescent="0.25">
      <c r="A11" s="78"/>
      <c r="B11" s="78"/>
      <c r="C11" s="78"/>
      <c r="D11" s="78"/>
      <c r="E11" s="78"/>
      <c r="F11" s="2" t="s">
        <v>2</v>
      </c>
    </row>
    <row r="12" spans="1:6" ht="19.899999999999999" customHeight="1" x14ac:dyDescent="0.25">
      <c r="A12" s="177" t="s">
        <v>1</v>
      </c>
      <c r="B12" s="177" t="s">
        <v>109</v>
      </c>
      <c r="C12" s="177"/>
      <c r="D12" s="162" t="s">
        <v>4</v>
      </c>
      <c r="E12" s="163" t="s">
        <v>3</v>
      </c>
      <c r="F12" s="163" t="s">
        <v>0</v>
      </c>
    </row>
    <row r="13" spans="1:6" x14ac:dyDescent="0.25">
      <c r="A13" s="177"/>
      <c r="B13" s="79" t="s">
        <v>540</v>
      </c>
      <c r="C13" s="79" t="s">
        <v>541</v>
      </c>
      <c r="D13" s="162"/>
      <c r="E13" s="163"/>
      <c r="F13" s="163"/>
    </row>
    <row r="14" spans="1:6" ht="12.75" customHeight="1" x14ac:dyDescent="0.25">
      <c r="A14" s="80">
        <v>1</v>
      </c>
      <c r="B14" s="80">
        <v>2</v>
      </c>
      <c r="C14" s="80">
        <v>3</v>
      </c>
      <c r="D14" s="80">
        <v>4</v>
      </c>
      <c r="E14" s="81">
        <v>5</v>
      </c>
      <c r="F14" s="81">
        <v>6</v>
      </c>
    </row>
    <row r="15" spans="1:6" s="69" customFormat="1" x14ac:dyDescent="0.25">
      <c r="A15" s="82" t="s">
        <v>542</v>
      </c>
      <c r="B15" s="83">
        <v>1</v>
      </c>
      <c r="C15" s="83">
        <v>0</v>
      </c>
      <c r="D15" s="67">
        <v>165863.9</v>
      </c>
      <c r="E15" s="67">
        <v>71956.7</v>
      </c>
      <c r="F15" s="68">
        <v>0.43382978454021642</v>
      </c>
    </row>
    <row r="16" spans="1:6" ht="47.25" x14ac:dyDescent="0.25">
      <c r="A16" s="84" t="s">
        <v>364</v>
      </c>
      <c r="B16" s="85">
        <v>1</v>
      </c>
      <c r="C16" s="85">
        <v>2</v>
      </c>
      <c r="D16" s="74">
        <v>3607.4</v>
      </c>
      <c r="E16" s="74">
        <v>1643.9</v>
      </c>
      <c r="F16" s="75">
        <v>0.45570216776625827</v>
      </c>
    </row>
    <row r="17" spans="1:6" ht="50.25" customHeight="1" x14ac:dyDescent="0.25">
      <c r="A17" s="84" t="s">
        <v>511</v>
      </c>
      <c r="B17" s="85">
        <v>1</v>
      </c>
      <c r="C17" s="85">
        <v>3</v>
      </c>
      <c r="D17" s="74">
        <v>2070.6</v>
      </c>
      <c r="E17" s="74">
        <v>851.1</v>
      </c>
      <c r="F17" s="75">
        <v>0.41104027818023764</v>
      </c>
    </row>
    <row r="18" spans="1:6" ht="63" x14ac:dyDescent="0.25">
      <c r="A18" s="84" t="s">
        <v>266</v>
      </c>
      <c r="B18" s="85">
        <v>1</v>
      </c>
      <c r="C18" s="85">
        <v>4</v>
      </c>
      <c r="D18" s="74">
        <v>57609.2</v>
      </c>
      <c r="E18" s="74">
        <v>23451.5</v>
      </c>
      <c r="F18" s="75">
        <v>0.40707907764732026</v>
      </c>
    </row>
    <row r="19" spans="1:6" x14ac:dyDescent="0.25">
      <c r="A19" s="84" t="s">
        <v>369</v>
      </c>
      <c r="B19" s="85">
        <v>1</v>
      </c>
      <c r="C19" s="85">
        <v>5</v>
      </c>
      <c r="D19" s="74">
        <v>122.3</v>
      </c>
      <c r="E19" s="74">
        <v>122.3</v>
      </c>
      <c r="F19" s="75">
        <v>1</v>
      </c>
    </row>
    <row r="20" spans="1:6" ht="47.25" x14ac:dyDescent="0.25">
      <c r="A20" s="84" t="s">
        <v>289</v>
      </c>
      <c r="B20" s="85">
        <v>1</v>
      </c>
      <c r="C20" s="85">
        <v>6</v>
      </c>
      <c r="D20" s="74">
        <v>19744.2</v>
      </c>
      <c r="E20" s="74">
        <v>8083.9</v>
      </c>
      <c r="F20" s="75">
        <v>0.40943163055479581</v>
      </c>
    </row>
    <row r="21" spans="1:6" x14ac:dyDescent="0.25">
      <c r="A21" s="84" t="s">
        <v>527</v>
      </c>
      <c r="B21" s="85">
        <v>1</v>
      </c>
      <c r="C21" s="85">
        <v>11</v>
      </c>
      <c r="D21" s="74">
        <v>300</v>
      </c>
      <c r="E21" s="74">
        <v>0</v>
      </c>
      <c r="F21" s="75">
        <v>0</v>
      </c>
    </row>
    <row r="22" spans="1:6" x14ac:dyDescent="0.25">
      <c r="A22" s="84" t="s">
        <v>248</v>
      </c>
      <c r="B22" s="85">
        <v>1</v>
      </c>
      <c r="C22" s="85">
        <v>13</v>
      </c>
      <c r="D22" s="74">
        <v>82410.2</v>
      </c>
      <c r="E22" s="74">
        <v>37804</v>
      </c>
      <c r="F22" s="75">
        <v>0.45872962327478883</v>
      </c>
    </row>
    <row r="23" spans="1:6" s="69" customFormat="1" x14ac:dyDescent="0.25">
      <c r="A23" s="82" t="s">
        <v>543</v>
      </c>
      <c r="B23" s="83">
        <v>2</v>
      </c>
      <c r="C23" s="83">
        <v>0</v>
      </c>
      <c r="D23" s="67">
        <v>44</v>
      </c>
      <c r="E23" s="67">
        <v>16.399999999999999</v>
      </c>
      <c r="F23" s="68">
        <v>0.37272727272727268</v>
      </c>
    </row>
    <row r="24" spans="1:6" x14ac:dyDescent="0.25">
      <c r="A24" s="84" t="s">
        <v>532</v>
      </c>
      <c r="B24" s="85">
        <v>2</v>
      </c>
      <c r="C24" s="85">
        <v>4</v>
      </c>
      <c r="D24" s="74">
        <v>44</v>
      </c>
      <c r="E24" s="74">
        <v>16.399999999999999</v>
      </c>
      <c r="F24" s="75">
        <v>0.37272727272727268</v>
      </c>
    </row>
    <row r="25" spans="1:6" s="69" customFormat="1" ht="31.5" x14ac:dyDescent="0.25">
      <c r="A25" s="82" t="s">
        <v>544</v>
      </c>
      <c r="B25" s="83">
        <v>3</v>
      </c>
      <c r="C25" s="83">
        <v>0</v>
      </c>
      <c r="D25" s="67">
        <v>6451.2</v>
      </c>
      <c r="E25" s="67">
        <v>3093.1</v>
      </c>
      <c r="F25" s="68">
        <v>0.47946118551587302</v>
      </c>
    </row>
    <row r="26" spans="1:6" ht="31.5" x14ac:dyDescent="0.25">
      <c r="A26" s="84" t="s">
        <v>419</v>
      </c>
      <c r="B26" s="85">
        <v>3</v>
      </c>
      <c r="C26" s="85">
        <v>14</v>
      </c>
      <c r="D26" s="74">
        <v>6451.2</v>
      </c>
      <c r="E26" s="74">
        <v>3093.1</v>
      </c>
      <c r="F26" s="75">
        <v>0.47946118551587302</v>
      </c>
    </row>
    <row r="27" spans="1:6" s="69" customFormat="1" x14ac:dyDescent="0.25">
      <c r="A27" s="82" t="s">
        <v>545</v>
      </c>
      <c r="B27" s="83">
        <v>4</v>
      </c>
      <c r="C27" s="83">
        <v>0</v>
      </c>
      <c r="D27" s="67">
        <v>3685.6</v>
      </c>
      <c r="E27" s="67">
        <v>879.3</v>
      </c>
      <c r="F27" s="68">
        <v>0.23857716518341654</v>
      </c>
    </row>
    <row r="28" spans="1:6" x14ac:dyDescent="0.25">
      <c r="A28" s="84" t="s">
        <v>258</v>
      </c>
      <c r="B28" s="85">
        <v>4</v>
      </c>
      <c r="C28" s="85">
        <v>5</v>
      </c>
      <c r="D28" s="74">
        <v>2282.8000000000002</v>
      </c>
      <c r="E28" s="74">
        <v>770.6</v>
      </c>
      <c r="F28" s="75">
        <v>0.3375678990713159</v>
      </c>
    </row>
    <row r="29" spans="1:6" x14ac:dyDescent="0.25">
      <c r="A29" s="84" t="s">
        <v>325</v>
      </c>
      <c r="B29" s="85">
        <v>4</v>
      </c>
      <c r="C29" s="85">
        <v>9</v>
      </c>
      <c r="D29" s="74">
        <v>582.79999999999995</v>
      </c>
      <c r="E29" s="74">
        <v>59.9</v>
      </c>
      <c r="F29" s="75">
        <v>0.10277968428277283</v>
      </c>
    </row>
    <row r="30" spans="1:6" x14ac:dyDescent="0.25">
      <c r="A30" s="84" t="s">
        <v>282</v>
      </c>
      <c r="B30" s="85">
        <v>4</v>
      </c>
      <c r="C30" s="85">
        <v>12</v>
      </c>
      <c r="D30" s="74">
        <v>820</v>
      </c>
      <c r="E30" s="74">
        <v>48.8</v>
      </c>
      <c r="F30" s="75">
        <v>5.9512195121951217E-2</v>
      </c>
    </row>
    <row r="31" spans="1:6" s="69" customFormat="1" x14ac:dyDescent="0.25">
      <c r="A31" s="82" t="s">
        <v>546</v>
      </c>
      <c r="B31" s="83">
        <v>5</v>
      </c>
      <c r="C31" s="83">
        <v>0</v>
      </c>
      <c r="D31" s="67">
        <v>18350.400000000001</v>
      </c>
      <c r="E31" s="67">
        <v>4603.3</v>
      </c>
      <c r="F31" s="68">
        <v>0.25085556718109686</v>
      </c>
    </row>
    <row r="32" spans="1:6" x14ac:dyDescent="0.25">
      <c r="A32" s="84" t="s">
        <v>315</v>
      </c>
      <c r="B32" s="85">
        <v>5</v>
      </c>
      <c r="C32" s="85">
        <v>1</v>
      </c>
      <c r="D32" s="74">
        <v>3.9</v>
      </c>
      <c r="E32" s="74">
        <v>1</v>
      </c>
      <c r="F32" s="75">
        <v>0.25641025641025644</v>
      </c>
    </row>
    <row r="33" spans="1:6" x14ac:dyDescent="0.25">
      <c r="A33" s="84" t="s">
        <v>685</v>
      </c>
      <c r="B33" s="85">
        <v>5</v>
      </c>
      <c r="C33" s="85">
        <v>3</v>
      </c>
      <c r="D33" s="74">
        <v>7118.9</v>
      </c>
      <c r="E33" s="74">
        <v>0</v>
      </c>
      <c r="F33" s="75">
        <v>0</v>
      </c>
    </row>
    <row r="34" spans="1:6" ht="31.5" x14ac:dyDescent="0.25">
      <c r="A34" s="84" t="s">
        <v>271</v>
      </c>
      <c r="B34" s="85">
        <v>5</v>
      </c>
      <c r="C34" s="85">
        <v>5</v>
      </c>
      <c r="D34" s="74">
        <v>11227.6</v>
      </c>
      <c r="E34" s="74">
        <v>4602.3</v>
      </c>
      <c r="F34" s="75">
        <v>0.40990950871067727</v>
      </c>
    </row>
    <row r="35" spans="1:6" s="69" customFormat="1" x14ac:dyDescent="0.25">
      <c r="A35" s="82" t="s">
        <v>732</v>
      </c>
      <c r="B35" s="83">
        <v>6</v>
      </c>
      <c r="C35" s="83">
        <v>0</v>
      </c>
      <c r="D35" s="67">
        <v>500</v>
      </c>
      <c r="E35" s="67">
        <v>500</v>
      </c>
      <c r="F35" s="68">
        <v>1</v>
      </c>
    </row>
    <row r="36" spans="1:6" x14ac:dyDescent="0.25">
      <c r="A36" s="84" t="s">
        <v>677</v>
      </c>
      <c r="B36" s="85">
        <v>6</v>
      </c>
      <c r="C36" s="85">
        <v>5</v>
      </c>
      <c r="D36" s="74">
        <v>500</v>
      </c>
      <c r="E36" s="74">
        <v>500</v>
      </c>
      <c r="F36" s="75">
        <v>1</v>
      </c>
    </row>
    <row r="37" spans="1:6" s="69" customFormat="1" x14ac:dyDescent="0.25">
      <c r="A37" s="82" t="s">
        <v>547</v>
      </c>
      <c r="B37" s="83">
        <v>7</v>
      </c>
      <c r="C37" s="83">
        <v>0</v>
      </c>
      <c r="D37" s="67">
        <v>1079861.3</v>
      </c>
      <c r="E37" s="67">
        <v>640279.9</v>
      </c>
      <c r="F37" s="68">
        <v>0.59292790657466843</v>
      </c>
    </row>
    <row r="38" spans="1:6" x14ac:dyDescent="0.25">
      <c r="A38" s="84" t="s">
        <v>122</v>
      </c>
      <c r="B38" s="85">
        <v>7</v>
      </c>
      <c r="C38" s="85">
        <v>1</v>
      </c>
      <c r="D38" s="74">
        <v>289134.40000000002</v>
      </c>
      <c r="E38" s="74">
        <v>168238.6</v>
      </c>
      <c r="F38" s="75">
        <v>0.58186988473180634</v>
      </c>
    </row>
    <row r="39" spans="1:6" x14ac:dyDescent="0.25">
      <c r="A39" s="84" t="s">
        <v>144</v>
      </c>
      <c r="B39" s="85">
        <v>7</v>
      </c>
      <c r="C39" s="85">
        <v>2</v>
      </c>
      <c r="D39" s="74">
        <v>701012.8</v>
      </c>
      <c r="E39" s="74">
        <v>427478.2</v>
      </c>
      <c r="F39" s="75">
        <v>0.60980084814428492</v>
      </c>
    </row>
    <row r="40" spans="1:6" x14ac:dyDescent="0.25">
      <c r="A40" s="84" t="s">
        <v>185</v>
      </c>
      <c r="B40" s="85">
        <v>7</v>
      </c>
      <c r="C40" s="85">
        <v>3</v>
      </c>
      <c r="D40" s="74">
        <v>67639</v>
      </c>
      <c r="E40" s="74">
        <v>35210.199999999997</v>
      </c>
      <c r="F40" s="75">
        <v>0.52056062330903763</v>
      </c>
    </row>
    <row r="41" spans="1:6" ht="31.5" x14ac:dyDescent="0.25">
      <c r="A41" s="84" t="s">
        <v>129</v>
      </c>
      <c r="B41" s="85">
        <v>7</v>
      </c>
      <c r="C41" s="85">
        <v>5</v>
      </c>
      <c r="D41" s="74">
        <v>575.5</v>
      </c>
      <c r="E41" s="74">
        <v>223.4</v>
      </c>
      <c r="F41" s="75">
        <v>0.38818418766290186</v>
      </c>
    </row>
    <row r="42" spans="1:6" x14ac:dyDescent="0.25">
      <c r="A42" s="84" t="s">
        <v>209</v>
      </c>
      <c r="B42" s="85">
        <v>7</v>
      </c>
      <c r="C42" s="85">
        <v>7</v>
      </c>
      <c r="D42" s="74">
        <v>3088.4</v>
      </c>
      <c r="E42" s="74">
        <v>527.70000000000005</v>
      </c>
      <c r="F42" s="75">
        <v>0.17086517290506412</v>
      </c>
    </row>
    <row r="43" spans="1:6" x14ac:dyDescent="0.25">
      <c r="A43" s="84" t="s">
        <v>196</v>
      </c>
      <c r="B43" s="85">
        <v>7</v>
      </c>
      <c r="C43" s="85">
        <v>9</v>
      </c>
      <c r="D43" s="74">
        <v>18411.2</v>
      </c>
      <c r="E43" s="74">
        <v>8601.7999999999993</v>
      </c>
      <c r="F43" s="75">
        <v>0.46720474493786385</v>
      </c>
    </row>
    <row r="44" spans="1:6" s="69" customFormat="1" x14ac:dyDescent="0.25">
      <c r="A44" s="82" t="s">
        <v>548</v>
      </c>
      <c r="B44" s="83">
        <v>8</v>
      </c>
      <c r="C44" s="83">
        <v>0</v>
      </c>
      <c r="D44" s="67">
        <v>47235.1</v>
      </c>
      <c r="E44" s="67">
        <v>22121.3</v>
      </c>
      <c r="F44" s="68">
        <v>0.46832334429269756</v>
      </c>
    </row>
    <row r="45" spans="1:6" x14ac:dyDescent="0.25">
      <c r="A45" s="84" t="s">
        <v>218</v>
      </c>
      <c r="B45" s="85">
        <v>8</v>
      </c>
      <c r="C45" s="85">
        <v>1</v>
      </c>
      <c r="D45" s="74">
        <v>45150.2</v>
      </c>
      <c r="E45" s="74">
        <v>21271</v>
      </c>
      <c r="F45" s="75">
        <v>0.47111640701480839</v>
      </c>
    </row>
    <row r="46" spans="1:6" x14ac:dyDescent="0.25">
      <c r="A46" s="84" t="s">
        <v>241</v>
      </c>
      <c r="B46" s="85">
        <v>8</v>
      </c>
      <c r="C46" s="85">
        <v>4</v>
      </c>
      <c r="D46" s="74">
        <v>2084.9</v>
      </c>
      <c r="E46" s="74">
        <v>850.3</v>
      </c>
      <c r="F46" s="75">
        <v>0.40783730634562804</v>
      </c>
    </row>
    <row r="47" spans="1:6" s="69" customFormat="1" x14ac:dyDescent="0.25">
      <c r="A47" s="82" t="s">
        <v>549</v>
      </c>
      <c r="B47" s="83">
        <v>9</v>
      </c>
      <c r="C47" s="83">
        <v>0</v>
      </c>
      <c r="D47" s="67">
        <v>138.19999999999999</v>
      </c>
      <c r="E47" s="67">
        <v>52.7</v>
      </c>
      <c r="F47" s="68">
        <v>0.38133140376266283</v>
      </c>
    </row>
    <row r="48" spans="1:6" x14ac:dyDescent="0.25">
      <c r="A48" s="84" t="s">
        <v>476</v>
      </c>
      <c r="B48" s="85">
        <v>9</v>
      </c>
      <c r="C48" s="85">
        <v>9</v>
      </c>
      <c r="D48" s="74">
        <v>138.19999999999999</v>
      </c>
      <c r="E48" s="74">
        <v>52.7</v>
      </c>
      <c r="F48" s="75">
        <v>0.38133140376266283</v>
      </c>
    </row>
    <row r="49" spans="1:6" s="69" customFormat="1" x14ac:dyDescent="0.25">
      <c r="A49" s="82" t="s">
        <v>550</v>
      </c>
      <c r="B49" s="83">
        <v>10</v>
      </c>
      <c r="C49" s="83">
        <v>0</v>
      </c>
      <c r="D49" s="67">
        <v>35534.9</v>
      </c>
      <c r="E49" s="67">
        <v>18488.7</v>
      </c>
      <c r="F49" s="68">
        <v>0.52029694750794286</v>
      </c>
    </row>
    <row r="50" spans="1:6" x14ac:dyDescent="0.25">
      <c r="A50" s="84" t="s">
        <v>347</v>
      </c>
      <c r="B50" s="85">
        <v>10</v>
      </c>
      <c r="C50" s="85">
        <v>1</v>
      </c>
      <c r="D50" s="74">
        <v>6985.3</v>
      </c>
      <c r="E50" s="74">
        <v>3500.9</v>
      </c>
      <c r="F50" s="75">
        <v>0.5011810516370091</v>
      </c>
    </row>
    <row r="51" spans="1:6" x14ac:dyDescent="0.25">
      <c r="A51" s="84" t="s">
        <v>276</v>
      </c>
      <c r="B51" s="85">
        <v>10</v>
      </c>
      <c r="C51" s="85">
        <v>3</v>
      </c>
      <c r="D51" s="74">
        <v>13060</v>
      </c>
      <c r="E51" s="74">
        <v>7062.3</v>
      </c>
      <c r="F51" s="75">
        <v>0.54075803981623283</v>
      </c>
    </row>
    <row r="52" spans="1:6" x14ac:dyDescent="0.25">
      <c r="A52" s="84" t="s">
        <v>164</v>
      </c>
      <c r="B52" s="85">
        <v>10</v>
      </c>
      <c r="C52" s="85">
        <v>4</v>
      </c>
      <c r="D52" s="74">
        <v>15289.6</v>
      </c>
      <c r="E52" s="74">
        <v>7848.2</v>
      </c>
      <c r="F52" s="75">
        <v>0.51330316031812473</v>
      </c>
    </row>
    <row r="53" spans="1:6" x14ac:dyDescent="0.25">
      <c r="A53" s="84" t="s">
        <v>491</v>
      </c>
      <c r="B53" s="85">
        <v>10</v>
      </c>
      <c r="C53" s="85">
        <v>6</v>
      </c>
      <c r="D53" s="74">
        <v>200</v>
      </c>
      <c r="E53" s="74">
        <v>77.3</v>
      </c>
      <c r="F53" s="75">
        <v>0.38650000000000001</v>
      </c>
    </row>
    <row r="54" spans="1:6" s="69" customFormat="1" x14ac:dyDescent="0.25">
      <c r="A54" s="82" t="s">
        <v>551</v>
      </c>
      <c r="B54" s="83">
        <v>11</v>
      </c>
      <c r="C54" s="83">
        <v>0</v>
      </c>
      <c r="D54" s="67">
        <v>3551.1</v>
      </c>
      <c r="E54" s="67">
        <v>133.5</v>
      </c>
      <c r="F54" s="68">
        <v>3.7593984962406013E-2</v>
      </c>
    </row>
    <row r="55" spans="1:6" x14ac:dyDescent="0.25">
      <c r="A55" s="84" t="s">
        <v>433</v>
      </c>
      <c r="B55" s="85">
        <v>11</v>
      </c>
      <c r="C55" s="85">
        <v>1</v>
      </c>
      <c r="D55" s="74">
        <v>3551.1</v>
      </c>
      <c r="E55" s="74">
        <v>133.5</v>
      </c>
      <c r="F55" s="75">
        <v>3.7593984962406013E-2</v>
      </c>
    </row>
    <row r="56" spans="1:6" s="69" customFormat="1" x14ac:dyDescent="0.25">
      <c r="A56" s="82" t="s">
        <v>552</v>
      </c>
      <c r="B56" s="83">
        <v>12</v>
      </c>
      <c r="C56" s="83">
        <v>0</v>
      </c>
      <c r="D56" s="67">
        <v>3618</v>
      </c>
      <c r="E56" s="67">
        <v>1749.3</v>
      </c>
      <c r="F56" s="68">
        <v>0.48349917081260363</v>
      </c>
    </row>
    <row r="57" spans="1:6" x14ac:dyDescent="0.25">
      <c r="A57" s="84" t="s">
        <v>330</v>
      </c>
      <c r="B57" s="85">
        <v>12</v>
      </c>
      <c r="C57" s="85">
        <v>2</v>
      </c>
      <c r="D57" s="74">
        <v>3618</v>
      </c>
      <c r="E57" s="74">
        <v>1749.3</v>
      </c>
      <c r="F57" s="75">
        <v>0.48349917081260363</v>
      </c>
    </row>
    <row r="58" spans="1:6" s="69" customFormat="1" ht="47.25" x14ac:dyDescent="0.25">
      <c r="A58" s="82" t="s">
        <v>553</v>
      </c>
      <c r="B58" s="83">
        <v>14</v>
      </c>
      <c r="C58" s="83">
        <v>0</v>
      </c>
      <c r="D58" s="67">
        <v>128276.3</v>
      </c>
      <c r="E58" s="67">
        <v>73232.100000000006</v>
      </c>
      <c r="F58" s="68">
        <v>0.57089345420783111</v>
      </c>
    </row>
    <row r="59" spans="1:6" ht="47.25" x14ac:dyDescent="0.25">
      <c r="A59" s="84" t="s">
        <v>299</v>
      </c>
      <c r="B59" s="85">
        <v>14</v>
      </c>
      <c r="C59" s="85">
        <v>1</v>
      </c>
      <c r="D59" s="74">
        <v>121276.3</v>
      </c>
      <c r="E59" s="74">
        <v>71585</v>
      </c>
      <c r="F59" s="75">
        <v>0.59026372011679118</v>
      </c>
    </row>
    <row r="60" spans="1:6" x14ac:dyDescent="0.25">
      <c r="A60" s="84" t="s">
        <v>298</v>
      </c>
      <c r="B60" s="85">
        <v>14</v>
      </c>
      <c r="C60" s="85">
        <v>3</v>
      </c>
      <c r="D60" s="74">
        <v>7000</v>
      </c>
      <c r="E60" s="74">
        <v>1647.1</v>
      </c>
      <c r="F60" s="75">
        <v>0.23529999999999998</v>
      </c>
    </row>
    <row r="61" spans="1:6" s="69" customFormat="1" x14ac:dyDescent="0.25">
      <c r="A61" s="172" t="s">
        <v>539</v>
      </c>
      <c r="B61" s="173"/>
      <c r="C61" s="174"/>
      <c r="D61" s="67">
        <v>1493110</v>
      </c>
      <c r="E61" s="67">
        <v>837106.2</v>
      </c>
      <c r="F61" s="68">
        <v>0.56064603411670944</v>
      </c>
    </row>
    <row r="65" spans="1:6" x14ac:dyDescent="0.25">
      <c r="A65" s="76" t="s">
        <v>626</v>
      </c>
      <c r="B65" s="76"/>
      <c r="C65" s="76"/>
      <c r="E65" s="175" t="s">
        <v>627</v>
      </c>
      <c r="F65" s="175"/>
    </row>
  </sheetData>
  <autoFilter ref="A11:F61" xr:uid="{00000000-0009-0000-0000-000002000000}"/>
  <mergeCells count="8">
    <mergeCell ref="A61:C61"/>
    <mergeCell ref="E65:F65"/>
    <mergeCell ref="A9:F9"/>
    <mergeCell ref="A12:A13"/>
    <mergeCell ref="B12:C12"/>
    <mergeCell ref="D12:D13"/>
    <mergeCell ref="E12:E13"/>
    <mergeCell ref="F12:F13"/>
  </mergeCells>
  <pageMargins left="0.78740157480314965" right="0.39370078740157483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I691"/>
  <sheetViews>
    <sheetView showGridLines="0" view="pageBreakPreview" zoomScaleSheetLayoutView="100" workbookViewId="0">
      <selection activeCell="A542" sqref="A542"/>
    </sheetView>
  </sheetViews>
  <sheetFormatPr defaultColWidth="9.140625" defaultRowHeight="15.75" x14ac:dyDescent="0.25"/>
  <cols>
    <col min="1" max="1" width="55.5703125" style="57" customWidth="1"/>
    <col min="2" max="2" width="5.7109375" style="57" customWidth="1"/>
    <col min="3" max="3" width="7.140625" style="57" customWidth="1"/>
    <col min="4" max="4" width="9.7109375" style="57" customWidth="1"/>
    <col min="5" max="5" width="13.42578125" style="57" customWidth="1"/>
    <col min="6" max="6" width="8.5703125" style="57" customWidth="1"/>
    <col min="7" max="7" width="12.42578125" style="57" customWidth="1"/>
    <col min="8" max="8" width="11" style="57" customWidth="1"/>
    <col min="9" max="9" width="10.42578125" style="57" customWidth="1"/>
    <col min="10" max="238" width="9.42578125" style="57" customWidth="1"/>
    <col min="239" max="16384" width="9.140625" style="57"/>
  </cols>
  <sheetData>
    <row r="10" spans="1:9" ht="40.9" customHeight="1" x14ac:dyDescent="0.3">
      <c r="A10" s="178" t="s">
        <v>734</v>
      </c>
      <c r="B10" s="179"/>
      <c r="C10" s="179"/>
      <c r="D10" s="179"/>
      <c r="E10" s="179"/>
      <c r="F10" s="179"/>
      <c r="G10" s="179"/>
      <c r="H10" s="179"/>
      <c r="I10" s="179"/>
    </row>
    <row r="11" spans="1:9" ht="13.1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6.5" customHeight="1" x14ac:dyDescent="0.25">
      <c r="A12" s="86"/>
      <c r="B12" s="86"/>
      <c r="C12" s="86"/>
      <c r="D12" s="86"/>
      <c r="E12" s="86"/>
      <c r="F12" s="86"/>
      <c r="G12" s="86"/>
      <c r="H12" s="86"/>
      <c r="I12" s="2" t="s">
        <v>2</v>
      </c>
    </row>
    <row r="13" spans="1:9" ht="16.149999999999999" customHeight="1" x14ac:dyDescent="0.25">
      <c r="A13" s="180" t="s">
        <v>1</v>
      </c>
      <c r="B13" s="182" t="s">
        <v>109</v>
      </c>
      <c r="C13" s="183"/>
      <c r="D13" s="183"/>
      <c r="E13" s="183"/>
      <c r="F13" s="183"/>
      <c r="G13" s="162" t="s">
        <v>4</v>
      </c>
      <c r="H13" s="163" t="s">
        <v>3</v>
      </c>
      <c r="I13" s="163" t="s">
        <v>0</v>
      </c>
    </row>
    <row r="14" spans="1:9" ht="24" x14ac:dyDescent="0.25">
      <c r="A14" s="181"/>
      <c r="B14" s="87" t="s">
        <v>554</v>
      </c>
      <c r="C14" s="87" t="s">
        <v>540</v>
      </c>
      <c r="D14" s="87" t="s">
        <v>541</v>
      </c>
      <c r="E14" s="87" t="s">
        <v>110</v>
      </c>
      <c r="F14" s="87" t="s">
        <v>111</v>
      </c>
      <c r="G14" s="162"/>
      <c r="H14" s="163"/>
      <c r="I14" s="163"/>
    </row>
    <row r="15" spans="1:9" ht="12.75" customHeight="1" x14ac:dyDescent="0.25">
      <c r="A15" s="88">
        <v>1</v>
      </c>
      <c r="B15" s="88">
        <v>2</v>
      </c>
      <c r="C15" s="88">
        <v>3</v>
      </c>
      <c r="D15" s="88">
        <v>4</v>
      </c>
      <c r="E15" s="88">
        <v>5</v>
      </c>
      <c r="F15" s="88">
        <v>6</v>
      </c>
      <c r="G15" s="88">
        <v>7</v>
      </c>
      <c r="H15" s="88">
        <v>8</v>
      </c>
      <c r="I15" s="88">
        <v>9</v>
      </c>
    </row>
    <row r="16" spans="1:9" s="69" customFormat="1" ht="31.5" x14ac:dyDescent="0.25">
      <c r="A16" s="82" t="s">
        <v>555</v>
      </c>
      <c r="B16" s="155">
        <v>904</v>
      </c>
      <c r="C16" s="83">
        <v>0</v>
      </c>
      <c r="D16" s="83">
        <v>0</v>
      </c>
      <c r="E16" s="64" t="s">
        <v>114</v>
      </c>
      <c r="F16" s="65" t="s">
        <v>114</v>
      </c>
      <c r="G16" s="67">
        <v>59105.2</v>
      </c>
      <c r="H16" s="67">
        <v>28730.9</v>
      </c>
      <c r="I16" s="68">
        <v>0.48609766991736775</v>
      </c>
    </row>
    <row r="17" spans="1:9" x14ac:dyDescent="0.25">
      <c r="A17" s="84" t="s">
        <v>547</v>
      </c>
      <c r="B17" s="89">
        <v>904</v>
      </c>
      <c r="C17" s="85">
        <v>7</v>
      </c>
      <c r="D17" s="85">
        <v>0</v>
      </c>
      <c r="E17" s="71" t="s">
        <v>114</v>
      </c>
      <c r="F17" s="72" t="s">
        <v>114</v>
      </c>
      <c r="G17" s="74">
        <v>11952</v>
      </c>
      <c r="H17" s="74">
        <v>6609.6</v>
      </c>
      <c r="I17" s="75">
        <v>0.55301204819277117</v>
      </c>
    </row>
    <row r="18" spans="1:9" x14ac:dyDescent="0.25">
      <c r="A18" s="84" t="s">
        <v>185</v>
      </c>
      <c r="B18" s="89">
        <v>904</v>
      </c>
      <c r="C18" s="85">
        <v>7</v>
      </c>
      <c r="D18" s="85">
        <v>3</v>
      </c>
      <c r="E18" s="71" t="s">
        <v>114</v>
      </c>
      <c r="F18" s="72" t="s">
        <v>114</v>
      </c>
      <c r="G18" s="74">
        <v>11920.5</v>
      </c>
      <c r="H18" s="74">
        <v>6584.1</v>
      </c>
      <c r="I18" s="75">
        <v>0.55233421416886874</v>
      </c>
    </row>
    <row r="19" spans="1:9" ht="47.25" x14ac:dyDescent="0.25">
      <c r="A19" s="84" t="s">
        <v>653</v>
      </c>
      <c r="B19" s="89">
        <v>904</v>
      </c>
      <c r="C19" s="85">
        <v>7</v>
      </c>
      <c r="D19" s="85">
        <v>3</v>
      </c>
      <c r="E19" s="71" t="s">
        <v>212</v>
      </c>
      <c r="F19" s="72" t="s">
        <v>114</v>
      </c>
      <c r="G19" s="74">
        <v>11920.5</v>
      </c>
      <c r="H19" s="74">
        <v>6584.1</v>
      </c>
      <c r="I19" s="75">
        <v>0.55233421416886874</v>
      </c>
    </row>
    <row r="20" spans="1:9" ht="47.25" x14ac:dyDescent="0.25">
      <c r="A20" s="84" t="s">
        <v>654</v>
      </c>
      <c r="B20" s="89">
        <v>904</v>
      </c>
      <c r="C20" s="85">
        <v>7</v>
      </c>
      <c r="D20" s="85">
        <v>3</v>
      </c>
      <c r="E20" s="71" t="s">
        <v>213</v>
      </c>
      <c r="F20" s="72" t="s">
        <v>114</v>
      </c>
      <c r="G20" s="74">
        <v>11920.5</v>
      </c>
      <c r="H20" s="74">
        <v>6584.1</v>
      </c>
      <c r="I20" s="75">
        <v>0.55233421416886874</v>
      </c>
    </row>
    <row r="21" spans="1:9" ht="36.75" customHeight="1" x14ac:dyDescent="0.25">
      <c r="A21" s="84" t="s">
        <v>230</v>
      </c>
      <c r="B21" s="89">
        <v>904</v>
      </c>
      <c r="C21" s="85">
        <v>7</v>
      </c>
      <c r="D21" s="85">
        <v>3</v>
      </c>
      <c r="E21" s="71" t="s">
        <v>231</v>
      </c>
      <c r="F21" s="72" t="s">
        <v>114</v>
      </c>
      <c r="G21" s="74">
        <v>11920.5</v>
      </c>
      <c r="H21" s="74">
        <v>6584.1</v>
      </c>
      <c r="I21" s="75">
        <v>0.55233421416886874</v>
      </c>
    </row>
    <row r="22" spans="1:9" ht="31.5" x14ac:dyDescent="0.25">
      <c r="A22" s="84" t="s">
        <v>232</v>
      </c>
      <c r="B22" s="89">
        <v>904</v>
      </c>
      <c r="C22" s="85">
        <v>7</v>
      </c>
      <c r="D22" s="85">
        <v>3</v>
      </c>
      <c r="E22" s="71" t="s">
        <v>233</v>
      </c>
      <c r="F22" s="72" t="s">
        <v>114</v>
      </c>
      <c r="G22" s="74">
        <v>21</v>
      </c>
      <c r="H22" s="74">
        <v>21</v>
      </c>
      <c r="I22" s="75">
        <v>1</v>
      </c>
    </row>
    <row r="23" spans="1:9" x14ac:dyDescent="0.25">
      <c r="A23" s="84" t="s">
        <v>167</v>
      </c>
      <c r="B23" s="89">
        <v>904</v>
      </c>
      <c r="C23" s="85">
        <v>7</v>
      </c>
      <c r="D23" s="85">
        <v>3</v>
      </c>
      <c r="E23" s="71" t="s">
        <v>233</v>
      </c>
      <c r="F23" s="72" t="s">
        <v>168</v>
      </c>
      <c r="G23" s="74">
        <v>21</v>
      </c>
      <c r="H23" s="74">
        <v>21</v>
      </c>
      <c r="I23" s="75">
        <v>1</v>
      </c>
    </row>
    <row r="24" spans="1:9" ht="22.5" customHeight="1" x14ac:dyDescent="0.25">
      <c r="A24" s="84" t="s">
        <v>130</v>
      </c>
      <c r="B24" s="89">
        <v>904</v>
      </c>
      <c r="C24" s="85">
        <v>7</v>
      </c>
      <c r="D24" s="85">
        <v>3</v>
      </c>
      <c r="E24" s="71" t="s">
        <v>234</v>
      </c>
      <c r="F24" s="72" t="s">
        <v>114</v>
      </c>
      <c r="G24" s="74">
        <v>587.79999999999995</v>
      </c>
      <c r="H24" s="74">
        <v>248.4</v>
      </c>
      <c r="I24" s="75">
        <v>0.42259271861177278</v>
      </c>
    </row>
    <row r="25" spans="1:9" ht="78.75" x14ac:dyDescent="0.25">
      <c r="A25" s="84" t="s">
        <v>136</v>
      </c>
      <c r="B25" s="89">
        <v>904</v>
      </c>
      <c r="C25" s="85">
        <v>7</v>
      </c>
      <c r="D25" s="85">
        <v>3</v>
      </c>
      <c r="E25" s="71" t="s">
        <v>234</v>
      </c>
      <c r="F25" s="72" t="s">
        <v>137</v>
      </c>
      <c r="G25" s="74">
        <v>0.2</v>
      </c>
      <c r="H25" s="74">
        <v>0.2</v>
      </c>
      <c r="I25" s="75">
        <v>1</v>
      </c>
    </row>
    <row r="26" spans="1:9" ht="31.5" x14ac:dyDescent="0.25">
      <c r="A26" s="84" t="s">
        <v>120</v>
      </c>
      <c r="B26" s="89">
        <v>904</v>
      </c>
      <c r="C26" s="85">
        <v>7</v>
      </c>
      <c r="D26" s="85">
        <v>3</v>
      </c>
      <c r="E26" s="71" t="s">
        <v>234</v>
      </c>
      <c r="F26" s="72" t="s">
        <v>121</v>
      </c>
      <c r="G26" s="74">
        <v>495</v>
      </c>
      <c r="H26" s="74">
        <v>189.1</v>
      </c>
      <c r="I26" s="75">
        <v>0.38202020202020198</v>
      </c>
    </row>
    <row r="27" spans="1:9" x14ac:dyDescent="0.25">
      <c r="A27" s="84" t="s">
        <v>132</v>
      </c>
      <c r="B27" s="89">
        <v>904</v>
      </c>
      <c r="C27" s="85">
        <v>7</v>
      </c>
      <c r="D27" s="85">
        <v>3</v>
      </c>
      <c r="E27" s="71" t="s">
        <v>234</v>
      </c>
      <c r="F27" s="72" t="s">
        <v>133</v>
      </c>
      <c r="G27" s="74">
        <v>92.6</v>
      </c>
      <c r="H27" s="74">
        <v>59.1</v>
      </c>
      <c r="I27" s="75">
        <v>0.63822894168466526</v>
      </c>
    </row>
    <row r="28" spans="1:9" ht="31.5" x14ac:dyDescent="0.25">
      <c r="A28" s="84" t="s">
        <v>140</v>
      </c>
      <c r="B28" s="89">
        <v>904</v>
      </c>
      <c r="C28" s="85">
        <v>7</v>
      </c>
      <c r="D28" s="85">
        <v>3</v>
      </c>
      <c r="E28" s="71" t="s">
        <v>235</v>
      </c>
      <c r="F28" s="72" t="s">
        <v>114</v>
      </c>
      <c r="G28" s="74">
        <v>219</v>
      </c>
      <c r="H28" s="74">
        <v>219</v>
      </c>
      <c r="I28" s="75">
        <v>1</v>
      </c>
    </row>
    <row r="29" spans="1:9" ht="31.5" x14ac:dyDescent="0.25">
      <c r="A29" s="84" t="s">
        <v>120</v>
      </c>
      <c r="B29" s="89">
        <v>904</v>
      </c>
      <c r="C29" s="85">
        <v>7</v>
      </c>
      <c r="D29" s="85">
        <v>3</v>
      </c>
      <c r="E29" s="71" t="s">
        <v>235</v>
      </c>
      <c r="F29" s="72" t="s">
        <v>121</v>
      </c>
      <c r="G29" s="74">
        <v>219</v>
      </c>
      <c r="H29" s="74">
        <v>219</v>
      </c>
      <c r="I29" s="75">
        <v>1</v>
      </c>
    </row>
    <row r="30" spans="1:9" ht="173.25" x14ac:dyDescent="0.25">
      <c r="A30" s="84" t="s">
        <v>189</v>
      </c>
      <c r="B30" s="89">
        <v>904</v>
      </c>
      <c r="C30" s="85">
        <v>7</v>
      </c>
      <c r="D30" s="85">
        <v>3</v>
      </c>
      <c r="E30" s="71" t="s">
        <v>661</v>
      </c>
      <c r="F30" s="72" t="s">
        <v>114</v>
      </c>
      <c r="G30" s="74">
        <v>11092.7</v>
      </c>
      <c r="H30" s="74">
        <v>6095.8</v>
      </c>
      <c r="I30" s="75">
        <v>0.54953257547756629</v>
      </c>
    </row>
    <row r="31" spans="1:9" ht="78.75" x14ac:dyDescent="0.25">
      <c r="A31" s="84" t="s">
        <v>136</v>
      </c>
      <c r="B31" s="89">
        <v>904</v>
      </c>
      <c r="C31" s="85">
        <v>7</v>
      </c>
      <c r="D31" s="85">
        <v>3</v>
      </c>
      <c r="E31" s="71" t="s">
        <v>661</v>
      </c>
      <c r="F31" s="72" t="s">
        <v>137</v>
      </c>
      <c r="G31" s="74">
        <v>11092.7</v>
      </c>
      <c r="H31" s="74">
        <v>6095.8</v>
      </c>
      <c r="I31" s="75">
        <v>0.54953257547756629</v>
      </c>
    </row>
    <row r="32" spans="1:9" ht="31.5" x14ac:dyDescent="0.25">
      <c r="A32" s="84" t="s">
        <v>129</v>
      </c>
      <c r="B32" s="89">
        <v>904</v>
      </c>
      <c r="C32" s="85">
        <v>7</v>
      </c>
      <c r="D32" s="85">
        <v>5</v>
      </c>
      <c r="E32" s="71" t="s">
        <v>114</v>
      </c>
      <c r="F32" s="72" t="s">
        <v>114</v>
      </c>
      <c r="G32" s="74">
        <v>31.5</v>
      </c>
      <c r="H32" s="74">
        <v>25.5</v>
      </c>
      <c r="I32" s="75">
        <v>0.80952380952380953</v>
      </c>
    </row>
    <row r="33" spans="1:9" ht="47.25" x14ac:dyDescent="0.25">
      <c r="A33" s="84" t="s">
        <v>653</v>
      </c>
      <c r="B33" s="89">
        <v>904</v>
      </c>
      <c r="C33" s="85">
        <v>7</v>
      </c>
      <c r="D33" s="85">
        <v>5</v>
      </c>
      <c r="E33" s="71" t="s">
        <v>212</v>
      </c>
      <c r="F33" s="72" t="s">
        <v>114</v>
      </c>
      <c r="G33" s="74">
        <v>31.5</v>
      </c>
      <c r="H33" s="74">
        <v>25.5</v>
      </c>
      <c r="I33" s="75">
        <v>0.80952380952380953</v>
      </c>
    </row>
    <row r="34" spans="1:9" ht="47.25" x14ac:dyDescent="0.25">
      <c r="A34" s="84" t="s">
        <v>654</v>
      </c>
      <c r="B34" s="89">
        <v>904</v>
      </c>
      <c r="C34" s="85">
        <v>7</v>
      </c>
      <c r="D34" s="85">
        <v>5</v>
      </c>
      <c r="E34" s="71" t="s">
        <v>213</v>
      </c>
      <c r="F34" s="72" t="s">
        <v>114</v>
      </c>
      <c r="G34" s="74">
        <v>31.5</v>
      </c>
      <c r="H34" s="74">
        <v>25.5</v>
      </c>
      <c r="I34" s="75">
        <v>0.80952380952380953</v>
      </c>
    </row>
    <row r="35" spans="1:9" x14ac:dyDescent="0.25">
      <c r="A35" s="84" t="s">
        <v>214</v>
      </c>
      <c r="B35" s="89">
        <v>904</v>
      </c>
      <c r="C35" s="85">
        <v>7</v>
      </c>
      <c r="D35" s="85">
        <v>5</v>
      </c>
      <c r="E35" s="71" t="s">
        <v>215</v>
      </c>
      <c r="F35" s="72" t="s">
        <v>114</v>
      </c>
      <c r="G35" s="74">
        <v>15</v>
      </c>
      <c r="H35" s="74">
        <v>9</v>
      </c>
      <c r="I35" s="75">
        <v>0.6</v>
      </c>
    </row>
    <row r="36" spans="1:9" ht="31.5" x14ac:dyDescent="0.25">
      <c r="A36" s="84" t="s">
        <v>127</v>
      </c>
      <c r="B36" s="89">
        <v>904</v>
      </c>
      <c r="C36" s="85">
        <v>7</v>
      </c>
      <c r="D36" s="85">
        <v>5</v>
      </c>
      <c r="E36" s="71" t="s">
        <v>216</v>
      </c>
      <c r="F36" s="72" t="s">
        <v>114</v>
      </c>
      <c r="G36" s="74">
        <v>15</v>
      </c>
      <c r="H36" s="74">
        <v>9</v>
      </c>
      <c r="I36" s="75">
        <v>0.6</v>
      </c>
    </row>
    <row r="37" spans="1:9" ht="31.5" x14ac:dyDescent="0.25">
      <c r="A37" s="84" t="s">
        <v>120</v>
      </c>
      <c r="B37" s="89">
        <v>904</v>
      </c>
      <c r="C37" s="85">
        <v>7</v>
      </c>
      <c r="D37" s="85">
        <v>5</v>
      </c>
      <c r="E37" s="71" t="s">
        <v>216</v>
      </c>
      <c r="F37" s="72" t="s">
        <v>121</v>
      </c>
      <c r="G37" s="74">
        <v>15</v>
      </c>
      <c r="H37" s="74">
        <v>9</v>
      </c>
      <c r="I37" s="75">
        <v>0.6</v>
      </c>
    </row>
    <row r="38" spans="1:9" ht="31.5" x14ac:dyDescent="0.25">
      <c r="A38" s="84" t="s">
        <v>224</v>
      </c>
      <c r="B38" s="89">
        <v>904</v>
      </c>
      <c r="C38" s="85">
        <v>7</v>
      </c>
      <c r="D38" s="85">
        <v>5</v>
      </c>
      <c r="E38" s="71" t="s">
        <v>225</v>
      </c>
      <c r="F38" s="72" t="s">
        <v>114</v>
      </c>
      <c r="G38" s="74">
        <v>16.5</v>
      </c>
      <c r="H38" s="74">
        <v>16.5</v>
      </c>
      <c r="I38" s="75">
        <v>1</v>
      </c>
    </row>
    <row r="39" spans="1:9" ht="31.5" x14ac:dyDescent="0.25">
      <c r="A39" s="84" t="s">
        <v>127</v>
      </c>
      <c r="B39" s="89">
        <v>904</v>
      </c>
      <c r="C39" s="85">
        <v>7</v>
      </c>
      <c r="D39" s="85">
        <v>5</v>
      </c>
      <c r="E39" s="71" t="s">
        <v>228</v>
      </c>
      <c r="F39" s="72" t="s">
        <v>114</v>
      </c>
      <c r="G39" s="74">
        <v>16.5</v>
      </c>
      <c r="H39" s="74">
        <v>16.5</v>
      </c>
      <c r="I39" s="75">
        <v>1</v>
      </c>
    </row>
    <row r="40" spans="1:9" ht="31.5" x14ac:dyDescent="0.25">
      <c r="A40" s="84" t="s">
        <v>120</v>
      </c>
      <c r="B40" s="89">
        <v>904</v>
      </c>
      <c r="C40" s="85">
        <v>7</v>
      </c>
      <c r="D40" s="85">
        <v>5</v>
      </c>
      <c r="E40" s="71" t="s">
        <v>228</v>
      </c>
      <c r="F40" s="72" t="s">
        <v>121</v>
      </c>
      <c r="G40" s="74">
        <v>16.5</v>
      </c>
      <c r="H40" s="74">
        <v>16.5</v>
      </c>
      <c r="I40" s="75">
        <v>1</v>
      </c>
    </row>
    <row r="41" spans="1:9" x14ac:dyDescent="0.25">
      <c r="A41" s="84" t="s">
        <v>548</v>
      </c>
      <c r="B41" s="89">
        <v>904</v>
      </c>
      <c r="C41" s="85">
        <v>8</v>
      </c>
      <c r="D41" s="85">
        <v>0</v>
      </c>
      <c r="E41" s="71" t="s">
        <v>114</v>
      </c>
      <c r="F41" s="72" t="s">
        <v>114</v>
      </c>
      <c r="G41" s="74">
        <v>47153.2</v>
      </c>
      <c r="H41" s="74">
        <v>22121.3</v>
      </c>
      <c r="I41" s="75">
        <v>0.46913677120534769</v>
      </c>
    </row>
    <row r="42" spans="1:9" x14ac:dyDescent="0.25">
      <c r="A42" s="84" t="s">
        <v>218</v>
      </c>
      <c r="B42" s="89">
        <v>904</v>
      </c>
      <c r="C42" s="85">
        <v>8</v>
      </c>
      <c r="D42" s="85">
        <v>1</v>
      </c>
      <c r="E42" s="71" t="s">
        <v>114</v>
      </c>
      <c r="F42" s="72" t="s">
        <v>114</v>
      </c>
      <c r="G42" s="74">
        <v>45068.4</v>
      </c>
      <c r="H42" s="74">
        <v>21271</v>
      </c>
      <c r="I42" s="75">
        <v>0.47197149222071338</v>
      </c>
    </row>
    <row r="43" spans="1:9" ht="47.25" x14ac:dyDescent="0.25">
      <c r="A43" s="84" t="s">
        <v>653</v>
      </c>
      <c r="B43" s="89">
        <v>904</v>
      </c>
      <c r="C43" s="85">
        <v>8</v>
      </c>
      <c r="D43" s="85">
        <v>1</v>
      </c>
      <c r="E43" s="71" t="s">
        <v>212</v>
      </c>
      <c r="F43" s="72" t="s">
        <v>114</v>
      </c>
      <c r="G43" s="74">
        <v>44897.599999999999</v>
      </c>
      <c r="H43" s="74">
        <v>21271</v>
      </c>
      <c r="I43" s="75">
        <v>0.47376697195395745</v>
      </c>
    </row>
    <row r="44" spans="1:9" ht="47.25" x14ac:dyDescent="0.25">
      <c r="A44" s="84" t="s">
        <v>654</v>
      </c>
      <c r="B44" s="89">
        <v>904</v>
      </c>
      <c r="C44" s="85">
        <v>8</v>
      </c>
      <c r="D44" s="85">
        <v>1</v>
      </c>
      <c r="E44" s="71" t="s">
        <v>213</v>
      </c>
      <c r="F44" s="72" t="s">
        <v>114</v>
      </c>
      <c r="G44" s="74">
        <v>44897.599999999999</v>
      </c>
      <c r="H44" s="74">
        <v>21271</v>
      </c>
      <c r="I44" s="75">
        <v>0.47376697195395745</v>
      </c>
    </row>
    <row r="45" spans="1:9" x14ac:dyDescent="0.25">
      <c r="A45" s="84" t="s">
        <v>214</v>
      </c>
      <c r="B45" s="89">
        <v>904</v>
      </c>
      <c r="C45" s="85">
        <v>8</v>
      </c>
      <c r="D45" s="85">
        <v>1</v>
      </c>
      <c r="E45" s="71" t="s">
        <v>215</v>
      </c>
      <c r="F45" s="72" t="s">
        <v>114</v>
      </c>
      <c r="G45" s="74">
        <v>3411</v>
      </c>
      <c r="H45" s="74">
        <v>1637.6</v>
      </c>
      <c r="I45" s="75">
        <v>0.48009381413075342</v>
      </c>
    </row>
    <row r="46" spans="1:9" ht="25.5" customHeight="1" x14ac:dyDescent="0.25">
      <c r="A46" s="84" t="s">
        <v>130</v>
      </c>
      <c r="B46" s="89">
        <v>904</v>
      </c>
      <c r="C46" s="85">
        <v>8</v>
      </c>
      <c r="D46" s="85">
        <v>1</v>
      </c>
      <c r="E46" s="71" t="s">
        <v>217</v>
      </c>
      <c r="F46" s="72" t="s">
        <v>114</v>
      </c>
      <c r="G46" s="74">
        <v>332</v>
      </c>
      <c r="H46" s="74">
        <v>135.4</v>
      </c>
      <c r="I46" s="75">
        <v>0.40783132530120486</v>
      </c>
    </row>
    <row r="47" spans="1:9" ht="78.75" x14ac:dyDescent="0.25">
      <c r="A47" s="84" t="s">
        <v>136</v>
      </c>
      <c r="B47" s="89">
        <v>904</v>
      </c>
      <c r="C47" s="85">
        <v>8</v>
      </c>
      <c r="D47" s="85">
        <v>1</v>
      </c>
      <c r="E47" s="71" t="s">
        <v>217</v>
      </c>
      <c r="F47" s="72" t="s">
        <v>137</v>
      </c>
      <c r="G47" s="74">
        <v>5.4</v>
      </c>
      <c r="H47" s="74">
        <v>1</v>
      </c>
      <c r="I47" s="75">
        <v>0.18518518518518517</v>
      </c>
    </row>
    <row r="48" spans="1:9" ht="31.5" x14ac:dyDescent="0.25">
      <c r="A48" s="84" t="s">
        <v>120</v>
      </c>
      <c r="B48" s="89">
        <v>904</v>
      </c>
      <c r="C48" s="85">
        <v>8</v>
      </c>
      <c r="D48" s="85">
        <v>1</v>
      </c>
      <c r="E48" s="71" t="s">
        <v>217</v>
      </c>
      <c r="F48" s="72" t="s">
        <v>121</v>
      </c>
      <c r="G48" s="74">
        <v>319.10000000000002</v>
      </c>
      <c r="H48" s="74">
        <v>130.6</v>
      </c>
      <c r="I48" s="75">
        <v>0.40927608900031331</v>
      </c>
    </row>
    <row r="49" spans="1:9" x14ac:dyDescent="0.25">
      <c r="A49" s="84" t="s">
        <v>132</v>
      </c>
      <c r="B49" s="89">
        <v>904</v>
      </c>
      <c r="C49" s="85">
        <v>8</v>
      </c>
      <c r="D49" s="85">
        <v>1</v>
      </c>
      <c r="E49" s="71" t="s">
        <v>217</v>
      </c>
      <c r="F49" s="72" t="s">
        <v>133</v>
      </c>
      <c r="G49" s="74">
        <v>7.5</v>
      </c>
      <c r="H49" s="74">
        <v>3.9</v>
      </c>
      <c r="I49" s="75">
        <v>0.52</v>
      </c>
    </row>
    <row r="50" spans="1:9" ht="31.5" x14ac:dyDescent="0.25">
      <c r="A50" s="84" t="s">
        <v>140</v>
      </c>
      <c r="B50" s="89">
        <v>904</v>
      </c>
      <c r="C50" s="85">
        <v>8</v>
      </c>
      <c r="D50" s="85">
        <v>1</v>
      </c>
      <c r="E50" s="71" t="s">
        <v>219</v>
      </c>
      <c r="F50" s="72" t="s">
        <v>114</v>
      </c>
      <c r="G50" s="74">
        <v>195</v>
      </c>
      <c r="H50" s="74">
        <v>195</v>
      </c>
      <c r="I50" s="75">
        <v>1</v>
      </c>
    </row>
    <row r="51" spans="1:9" ht="31.5" x14ac:dyDescent="0.25">
      <c r="A51" s="84" t="s">
        <v>120</v>
      </c>
      <c r="B51" s="89">
        <v>904</v>
      </c>
      <c r="C51" s="85">
        <v>8</v>
      </c>
      <c r="D51" s="85">
        <v>1</v>
      </c>
      <c r="E51" s="71" t="s">
        <v>219</v>
      </c>
      <c r="F51" s="72" t="s">
        <v>121</v>
      </c>
      <c r="G51" s="74">
        <v>195</v>
      </c>
      <c r="H51" s="74">
        <v>195</v>
      </c>
      <c r="I51" s="75">
        <v>1</v>
      </c>
    </row>
    <row r="52" spans="1:9" ht="173.25" x14ac:dyDescent="0.25">
      <c r="A52" s="84" t="s">
        <v>189</v>
      </c>
      <c r="B52" s="89">
        <v>904</v>
      </c>
      <c r="C52" s="85">
        <v>8</v>
      </c>
      <c r="D52" s="85">
        <v>1</v>
      </c>
      <c r="E52" s="71" t="s">
        <v>655</v>
      </c>
      <c r="F52" s="72" t="s">
        <v>114</v>
      </c>
      <c r="G52" s="74">
        <v>2884</v>
      </c>
      <c r="H52" s="74">
        <v>1307.2</v>
      </c>
      <c r="I52" s="75">
        <v>0.45325936199722611</v>
      </c>
    </row>
    <row r="53" spans="1:9" ht="78.75" x14ac:dyDescent="0.25">
      <c r="A53" s="84" t="s">
        <v>136</v>
      </c>
      <c r="B53" s="89">
        <v>904</v>
      </c>
      <c r="C53" s="85">
        <v>8</v>
      </c>
      <c r="D53" s="85">
        <v>1</v>
      </c>
      <c r="E53" s="71" t="s">
        <v>655</v>
      </c>
      <c r="F53" s="72" t="s">
        <v>137</v>
      </c>
      <c r="G53" s="74">
        <v>2884</v>
      </c>
      <c r="H53" s="74">
        <v>1307.2</v>
      </c>
      <c r="I53" s="75">
        <v>0.45325936199722611</v>
      </c>
    </row>
    <row r="54" spans="1:9" ht="31.5" x14ac:dyDescent="0.25">
      <c r="A54" s="84" t="s">
        <v>220</v>
      </c>
      <c r="B54" s="89">
        <v>904</v>
      </c>
      <c r="C54" s="85">
        <v>8</v>
      </c>
      <c r="D54" s="85">
        <v>1</v>
      </c>
      <c r="E54" s="71" t="s">
        <v>221</v>
      </c>
      <c r="F54" s="72" t="s">
        <v>114</v>
      </c>
      <c r="G54" s="74">
        <v>26271.9</v>
      </c>
      <c r="H54" s="74">
        <v>12045.6</v>
      </c>
      <c r="I54" s="75">
        <v>0.45849748210064745</v>
      </c>
    </row>
    <row r="55" spans="1:9" ht="21.75" customHeight="1" x14ac:dyDescent="0.25">
      <c r="A55" s="84" t="s">
        <v>130</v>
      </c>
      <c r="B55" s="89">
        <v>904</v>
      </c>
      <c r="C55" s="85">
        <v>8</v>
      </c>
      <c r="D55" s="85">
        <v>1</v>
      </c>
      <c r="E55" s="71" t="s">
        <v>222</v>
      </c>
      <c r="F55" s="72" t="s">
        <v>114</v>
      </c>
      <c r="G55" s="74">
        <v>3295.2</v>
      </c>
      <c r="H55" s="74">
        <v>1619.4</v>
      </c>
      <c r="I55" s="75">
        <v>0.49144209759650404</v>
      </c>
    </row>
    <row r="56" spans="1:9" ht="31.5" x14ac:dyDescent="0.25">
      <c r="A56" s="84" t="s">
        <v>120</v>
      </c>
      <c r="B56" s="89">
        <v>904</v>
      </c>
      <c r="C56" s="85">
        <v>8</v>
      </c>
      <c r="D56" s="85">
        <v>1</v>
      </c>
      <c r="E56" s="71" t="s">
        <v>222</v>
      </c>
      <c r="F56" s="72" t="s">
        <v>121</v>
      </c>
      <c r="G56" s="74">
        <v>3283.3</v>
      </c>
      <c r="H56" s="74">
        <v>1617.5</v>
      </c>
      <c r="I56" s="75">
        <v>0.49264459537660277</v>
      </c>
    </row>
    <row r="57" spans="1:9" x14ac:dyDescent="0.25">
      <c r="A57" s="84" t="s">
        <v>132</v>
      </c>
      <c r="B57" s="89">
        <v>904</v>
      </c>
      <c r="C57" s="85">
        <v>8</v>
      </c>
      <c r="D57" s="85">
        <v>1</v>
      </c>
      <c r="E57" s="71" t="s">
        <v>222</v>
      </c>
      <c r="F57" s="72" t="s">
        <v>133</v>
      </c>
      <c r="G57" s="74">
        <v>11.9</v>
      </c>
      <c r="H57" s="74">
        <v>1.9</v>
      </c>
      <c r="I57" s="75">
        <v>0.15966386554621848</v>
      </c>
    </row>
    <row r="58" spans="1:9" ht="63" x14ac:dyDescent="0.25">
      <c r="A58" s="84" t="s">
        <v>656</v>
      </c>
      <c r="B58" s="89">
        <v>904</v>
      </c>
      <c r="C58" s="85">
        <v>8</v>
      </c>
      <c r="D58" s="85">
        <v>1</v>
      </c>
      <c r="E58" s="71" t="s">
        <v>657</v>
      </c>
      <c r="F58" s="72" t="s">
        <v>114</v>
      </c>
      <c r="G58" s="74">
        <v>397.7</v>
      </c>
      <c r="H58" s="74">
        <v>397.7</v>
      </c>
      <c r="I58" s="75">
        <v>1</v>
      </c>
    </row>
    <row r="59" spans="1:9" ht="31.5" x14ac:dyDescent="0.25">
      <c r="A59" s="84" t="s">
        <v>120</v>
      </c>
      <c r="B59" s="89">
        <v>904</v>
      </c>
      <c r="C59" s="85">
        <v>8</v>
      </c>
      <c r="D59" s="85">
        <v>1</v>
      </c>
      <c r="E59" s="71" t="s">
        <v>657</v>
      </c>
      <c r="F59" s="72" t="s">
        <v>121</v>
      </c>
      <c r="G59" s="74">
        <v>397.7</v>
      </c>
      <c r="H59" s="74">
        <v>397.7</v>
      </c>
      <c r="I59" s="75">
        <v>1</v>
      </c>
    </row>
    <row r="60" spans="1:9" ht="31.5" x14ac:dyDescent="0.25">
      <c r="A60" s="84" t="s">
        <v>140</v>
      </c>
      <c r="B60" s="89">
        <v>904</v>
      </c>
      <c r="C60" s="85">
        <v>8</v>
      </c>
      <c r="D60" s="85">
        <v>1</v>
      </c>
      <c r="E60" s="71" t="s">
        <v>223</v>
      </c>
      <c r="F60" s="72" t="s">
        <v>114</v>
      </c>
      <c r="G60" s="74">
        <v>468</v>
      </c>
      <c r="H60" s="74">
        <v>468</v>
      </c>
      <c r="I60" s="75">
        <v>1</v>
      </c>
    </row>
    <row r="61" spans="1:9" ht="31.5" x14ac:dyDescent="0.25">
      <c r="A61" s="84" t="s">
        <v>120</v>
      </c>
      <c r="B61" s="89">
        <v>904</v>
      </c>
      <c r="C61" s="85">
        <v>8</v>
      </c>
      <c r="D61" s="85">
        <v>1</v>
      </c>
      <c r="E61" s="71" t="s">
        <v>223</v>
      </c>
      <c r="F61" s="72" t="s">
        <v>121</v>
      </c>
      <c r="G61" s="74">
        <v>468</v>
      </c>
      <c r="H61" s="74">
        <v>468</v>
      </c>
      <c r="I61" s="75">
        <v>1</v>
      </c>
    </row>
    <row r="62" spans="1:9" ht="173.25" x14ac:dyDescent="0.25">
      <c r="A62" s="84" t="s">
        <v>189</v>
      </c>
      <c r="B62" s="89">
        <v>904</v>
      </c>
      <c r="C62" s="85">
        <v>8</v>
      </c>
      <c r="D62" s="85">
        <v>1</v>
      </c>
      <c r="E62" s="71" t="s">
        <v>658</v>
      </c>
      <c r="F62" s="72" t="s">
        <v>114</v>
      </c>
      <c r="G62" s="74">
        <v>22111</v>
      </c>
      <c r="H62" s="74">
        <v>9560.5</v>
      </c>
      <c r="I62" s="75">
        <v>0.43238659490751208</v>
      </c>
    </row>
    <row r="63" spans="1:9" ht="78.75" x14ac:dyDescent="0.25">
      <c r="A63" s="84" t="s">
        <v>136</v>
      </c>
      <c r="B63" s="89">
        <v>904</v>
      </c>
      <c r="C63" s="85">
        <v>8</v>
      </c>
      <c r="D63" s="85">
        <v>1</v>
      </c>
      <c r="E63" s="71" t="s">
        <v>658</v>
      </c>
      <c r="F63" s="72" t="s">
        <v>137</v>
      </c>
      <c r="G63" s="74">
        <v>22111</v>
      </c>
      <c r="H63" s="74">
        <v>9560.5</v>
      </c>
      <c r="I63" s="75">
        <v>0.43238659490751208</v>
      </c>
    </row>
    <row r="64" spans="1:9" ht="31.5" x14ac:dyDescent="0.25">
      <c r="A64" s="84" t="s">
        <v>224</v>
      </c>
      <c r="B64" s="89">
        <v>904</v>
      </c>
      <c r="C64" s="85">
        <v>8</v>
      </c>
      <c r="D64" s="85">
        <v>1</v>
      </c>
      <c r="E64" s="71" t="s">
        <v>225</v>
      </c>
      <c r="F64" s="72" t="s">
        <v>114</v>
      </c>
      <c r="G64" s="74">
        <v>15214.7</v>
      </c>
      <c r="H64" s="74">
        <v>7587.8</v>
      </c>
      <c r="I64" s="75">
        <v>0.49871505846319675</v>
      </c>
    </row>
    <row r="65" spans="1:9" ht="47.25" x14ac:dyDescent="0.25">
      <c r="A65" s="84" t="s">
        <v>226</v>
      </c>
      <c r="B65" s="89">
        <v>904</v>
      </c>
      <c r="C65" s="85">
        <v>8</v>
      </c>
      <c r="D65" s="85">
        <v>1</v>
      </c>
      <c r="E65" s="71" t="s">
        <v>227</v>
      </c>
      <c r="F65" s="72" t="s">
        <v>114</v>
      </c>
      <c r="G65" s="74">
        <v>238</v>
      </c>
      <c r="H65" s="74">
        <v>93</v>
      </c>
      <c r="I65" s="75">
        <v>0.3907563025210084</v>
      </c>
    </row>
    <row r="66" spans="1:9" ht="31.5" x14ac:dyDescent="0.25">
      <c r="A66" s="84" t="s">
        <v>120</v>
      </c>
      <c r="B66" s="89">
        <v>904</v>
      </c>
      <c r="C66" s="85">
        <v>8</v>
      </c>
      <c r="D66" s="85">
        <v>1</v>
      </c>
      <c r="E66" s="71" t="s">
        <v>227</v>
      </c>
      <c r="F66" s="72" t="s">
        <v>121</v>
      </c>
      <c r="G66" s="74">
        <v>238</v>
      </c>
      <c r="H66" s="74">
        <v>93</v>
      </c>
      <c r="I66" s="75">
        <v>0.3907563025210084</v>
      </c>
    </row>
    <row r="67" spans="1:9" ht="17.25" customHeight="1" x14ac:dyDescent="0.25">
      <c r="A67" s="84" t="s">
        <v>130</v>
      </c>
      <c r="B67" s="89">
        <v>904</v>
      </c>
      <c r="C67" s="85">
        <v>8</v>
      </c>
      <c r="D67" s="85">
        <v>1</v>
      </c>
      <c r="E67" s="71" t="s">
        <v>229</v>
      </c>
      <c r="F67" s="72" t="s">
        <v>114</v>
      </c>
      <c r="G67" s="74">
        <v>1538.3</v>
      </c>
      <c r="H67" s="74">
        <v>822.9</v>
      </c>
      <c r="I67" s="75">
        <v>0.53494116882272635</v>
      </c>
    </row>
    <row r="68" spans="1:9" ht="78.75" x14ac:dyDescent="0.25">
      <c r="A68" s="84" t="s">
        <v>136</v>
      </c>
      <c r="B68" s="89">
        <v>904</v>
      </c>
      <c r="C68" s="85">
        <v>8</v>
      </c>
      <c r="D68" s="85">
        <v>1</v>
      </c>
      <c r="E68" s="71" t="s">
        <v>229</v>
      </c>
      <c r="F68" s="72" t="s">
        <v>137</v>
      </c>
      <c r="G68" s="74">
        <v>4.2</v>
      </c>
      <c r="H68" s="74">
        <v>2.4</v>
      </c>
      <c r="I68" s="75">
        <v>0.5714285714285714</v>
      </c>
    </row>
    <row r="69" spans="1:9" ht="31.5" x14ac:dyDescent="0.25">
      <c r="A69" s="84" t="s">
        <v>120</v>
      </c>
      <c r="B69" s="89">
        <v>904</v>
      </c>
      <c r="C69" s="85">
        <v>8</v>
      </c>
      <c r="D69" s="85">
        <v>1</v>
      </c>
      <c r="E69" s="71" t="s">
        <v>229</v>
      </c>
      <c r="F69" s="72" t="s">
        <v>121</v>
      </c>
      <c r="G69" s="74">
        <v>1511.6</v>
      </c>
      <c r="H69" s="74">
        <v>813.6</v>
      </c>
      <c r="I69" s="75">
        <v>0.53823762900238159</v>
      </c>
    </row>
    <row r="70" spans="1:9" x14ac:dyDescent="0.25">
      <c r="A70" s="84" t="s">
        <v>132</v>
      </c>
      <c r="B70" s="89">
        <v>904</v>
      </c>
      <c r="C70" s="85">
        <v>8</v>
      </c>
      <c r="D70" s="85">
        <v>1</v>
      </c>
      <c r="E70" s="71" t="s">
        <v>229</v>
      </c>
      <c r="F70" s="72" t="s">
        <v>133</v>
      </c>
      <c r="G70" s="74">
        <v>22.5</v>
      </c>
      <c r="H70" s="74">
        <v>6.9</v>
      </c>
      <c r="I70" s="75">
        <v>0.3066666666666667</v>
      </c>
    </row>
    <row r="71" spans="1:9" ht="31.5" x14ac:dyDescent="0.25">
      <c r="A71" s="84" t="s">
        <v>140</v>
      </c>
      <c r="B71" s="89">
        <v>904</v>
      </c>
      <c r="C71" s="85">
        <v>8</v>
      </c>
      <c r="D71" s="85">
        <v>1</v>
      </c>
      <c r="E71" s="71" t="s">
        <v>659</v>
      </c>
      <c r="F71" s="72" t="s">
        <v>114</v>
      </c>
      <c r="G71" s="74">
        <v>300</v>
      </c>
      <c r="H71" s="74">
        <v>296.5</v>
      </c>
      <c r="I71" s="75">
        <v>0.98833333333333329</v>
      </c>
    </row>
    <row r="72" spans="1:9" ht="31.5" x14ac:dyDescent="0.25">
      <c r="A72" s="84" t="s">
        <v>120</v>
      </c>
      <c r="B72" s="89">
        <v>904</v>
      </c>
      <c r="C72" s="85">
        <v>8</v>
      </c>
      <c r="D72" s="85">
        <v>1</v>
      </c>
      <c r="E72" s="71" t="s">
        <v>659</v>
      </c>
      <c r="F72" s="72" t="s">
        <v>121</v>
      </c>
      <c r="G72" s="74">
        <v>300</v>
      </c>
      <c r="H72" s="74">
        <v>296.5</v>
      </c>
      <c r="I72" s="75">
        <v>0.98833333333333329</v>
      </c>
    </row>
    <row r="73" spans="1:9" ht="173.25" x14ac:dyDescent="0.25">
      <c r="A73" s="84" t="s">
        <v>189</v>
      </c>
      <c r="B73" s="89">
        <v>904</v>
      </c>
      <c r="C73" s="85">
        <v>8</v>
      </c>
      <c r="D73" s="85">
        <v>1</v>
      </c>
      <c r="E73" s="71" t="s">
        <v>660</v>
      </c>
      <c r="F73" s="72" t="s">
        <v>114</v>
      </c>
      <c r="G73" s="74">
        <v>13138.4</v>
      </c>
      <c r="H73" s="74">
        <v>6375.4</v>
      </c>
      <c r="I73" s="75">
        <v>0.48524934543018933</v>
      </c>
    </row>
    <row r="74" spans="1:9" ht="78.75" x14ac:dyDescent="0.25">
      <c r="A74" s="84" t="s">
        <v>136</v>
      </c>
      <c r="B74" s="89">
        <v>904</v>
      </c>
      <c r="C74" s="85">
        <v>8</v>
      </c>
      <c r="D74" s="85">
        <v>1</v>
      </c>
      <c r="E74" s="71" t="s">
        <v>660</v>
      </c>
      <c r="F74" s="72" t="s">
        <v>137</v>
      </c>
      <c r="G74" s="74">
        <v>13138.4</v>
      </c>
      <c r="H74" s="74">
        <v>6375.4</v>
      </c>
      <c r="I74" s="75">
        <v>0.48524934543018933</v>
      </c>
    </row>
    <row r="75" spans="1:9" ht="63" x14ac:dyDescent="0.25">
      <c r="A75" s="84" t="s">
        <v>664</v>
      </c>
      <c r="B75" s="89">
        <v>904</v>
      </c>
      <c r="C75" s="85">
        <v>8</v>
      </c>
      <c r="D75" s="85">
        <v>1</v>
      </c>
      <c r="E75" s="71" t="s">
        <v>242</v>
      </c>
      <c r="F75" s="72" t="s">
        <v>114</v>
      </c>
      <c r="G75" s="74">
        <v>30.8</v>
      </c>
      <c r="H75" s="74">
        <v>0</v>
      </c>
      <c r="I75" s="75">
        <v>0</v>
      </c>
    </row>
    <row r="76" spans="1:9" ht="63" x14ac:dyDescent="0.25">
      <c r="A76" s="84" t="s">
        <v>678</v>
      </c>
      <c r="B76" s="89">
        <v>904</v>
      </c>
      <c r="C76" s="85">
        <v>8</v>
      </c>
      <c r="D76" s="85">
        <v>1</v>
      </c>
      <c r="E76" s="71" t="s">
        <v>259</v>
      </c>
      <c r="F76" s="72" t="s">
        <v>114</v>
      </c>
      <c r="G76" s="74">
        <v>30.8</v>
      </c>
      <c r="H76" s="74">
        <v>0</v>
      </c>
      <c r="I76" s="75">
        <v>0</v>
      </c>
    </row>
    <row r="77" spans="1:9" ht="47.25" x14ac:dyDescent="0.25">
      <c r="A77" s="84" t="s">
        <v>260</v>
      </c>
      <c r="B77" s="89">
        <v>904</v>
      </c>
      <c r="C77" s="85">
        <v>8</v>
      </c>
      <c r="D77" s="85">
        <v>1</v>
      </c>
      <c r="E77" s="71" t="s">
        <v>261</v>
      </c>
      <c r="F77" s="72" t="s">
        <v>114</v>
      </c>
      <c r="G77" s="74">
        <v>30.8</v>
      </c>
      <c r="H77" s="74">
        <v>0</v>
      </c>
      <c r="I77" s="75">
        <v>0</v>
      </c>
    </row>
    <row r="78" spans="1:9" ht="63" x14ac:dyDescent="0.25">
      <c r="A78" s="84" t="s">
        <v>200</v>
      </c>
      <c r="B78" s="89">
        <v>904</v>
      </c>
      <c r="C78" s="85">
        <v>8</v>
      </c>
      <c r="D78" s="85">
        <v>1</v>
      </c>
      <c r="E78" s="71" t="s">
        <v>262</v>
      </c>
      <c r="F78" s="72" t="s">
        <v>114</v>
      </c>
      <c r="G78" s="74">
        <v>30.8</v>
      </c>
      <c r="H78" s="74">
        <v>0</v>
      </c>
      <c r="I78" s="75">
        <v>0</v>
      </c>
    </row>
    <row r="79" spans="1:9" ht="31.5" x14ac:dyDescent="0.25">
      <c r="A79" s="84" t="s">
        <v>120</v>
      </c>
      <c r="B79" s="89">
        <v>904</v>
      </c>
      <c r="C79" s="85">
        <v>8</v>
      </c>
      <c r="D79" s="85">
        <v>1</v>
      </c>
      <c r="E79" s="71" t="s">
        <v>262</v>
      </c>
      <c r="F79" s="72" t="s">
        <v>121</v>
      </c>
      <c r="G79" s="74">
        <v>30.8</v>
      </c>
      <c r="H79" s="74">
        <v>0</v>
      </c>
      <c r="I79" s="75">
        <v>0</v>
      </c>
    </row>
    <row r="80" spans="1:9" ht="47.25" x14ac:dyDescent="0.25">
      <c r="A80" s="84" t="s">
        <v>725</v>
      </c>
      <c r="B80" s="89">
        <v>904</v>
      </c>
      <c r="C80" s="85">
        <v>8</v>
      </c>
      <c r="D80" s="85">
        <v>1</v>
      </c>
      <c r="E80" s="71" t="s">
        <v>481</v>
      </c>
      <c r="F80" s="72" t="s">
        <v>114</v>
      </c>
      <c r="G80" s="74">
        <v>140</v>
      </c>
      <c r="H80" s="74">
        <v>0</v>
      </c>
      <c r="I80" s="75">
        <v>0</v>
      </c>
    </row>
    <row r="81" spans="1:9" ht="53.25" customHeight="1" x14ac:dyDescent="0.25">
      <c r="A81" s="84" t="s">
        <v>726</v>
      </c>
      <c r="B81" s="89">
        <v>904</v>
      </c>
      <c r="C81" s="85">
        <v>8</v>
      </c>
      <c r="D81" s="85">
        <v>1</v>
      </c>
      <c r="E81" s="71" t="s">
        <v>482</v>
      </c>
      <c r="F81" s="72" t="s">
        <v>114</v>
      </c>
      <c r="G81" s="74">
        <v>140</v>
      </c>
      <c r="H81" s="74">
        <v>0</v>
      </c>
      <c r="I81" s="75">
        <v>0</v>
      </c>
    </row>
    <row r="82" spans="1:9" ht="66.75" customHeight="1" x14ac:dyDescent="0.25">
      <c r="A82" s="84" t="s">
        <v>483</v>
      </c>
      <c r="B82" s="89">
        <v>904</v>
      </c>
      <c r="C82" s="85">
        <v>8</v>
      </c>
      <c r="D82" s="85">
        <v>1</v>
      </c>
      <c r="E82" s="71" t="s">
        <v>484</v>
      </c>
      <c r="F82" s="72" t="s">
        <v>114</v>
      </c>
      <c r="G82" s="74">
        <v>140</v>
      </c>
      <c r="H82" s="74">
        <v>0</v>
      </c>
      <c r="I82" s="75">
        <v>0</v>
      </c>
    </row>
    <row r="83" spans="1:9" ht="47.25" x14ac:dyDescent="0.25">
      <c r="A83" s="84" t="s">
        <v>485</v>
      </c>
      <c r="B83" s="89">
        <v>904</v>
      </c>
      <c r="C83" s="85">
        <v>8</v>
      </c>
      <c r="D83" s="85">
        <v>1</v>
      </c>
      <c r="E83" s="71" t="s">
        <v>486</v>
      </c>
      <c r="F83" s="72" t="s">
        <v>114</v>
      </c>
      <c r="G83" s="74">
        <v>140</v>
      </c>
      <c r="H83" s="74">
        <v>0</v>
      </c>
      <c r="I83" s="75">
        <v>0</v>
      </c>
    </row>
    <row r="84" spans="1:9" ht="31.5" x14ac:dyDescent="0.25">
      <c r="A84" s="84" t="s">
        <v>120</v>
      </c>
      <c r="B84" s="89">
        <v>904</v>
      </c>
      <c r="C84" s="85">
        <v>8</v>
      </c>
      <c r="D84" s="85">
        <v>1</v>
      </c>
      <c r="E84" s="71" t="s">
        <v>486</v>
      </c>
      <c r="F84" s="72" t="s">
        <v>121</v>
      </c>
      <c r="G84" s="74">
        <v>140</v>
      </c>
      <c r="H84" s="74">
        <v>0</v>
      </c>
      <c r="I84" s="75">
        <v>0</v>
      </c>
    </row>
    <row r="85" spans="1:9" x14ac:dyDescent="0.25">
      <c r="A85" s="84" t="s">
        <v>241</v>
      </c>
      <c r="B85" s="89">
        <v>904</v>
      </c>
      <c r="C85" s="85">
        <v>8</v>
      </c>
      <c r="D85" s="85">
        <v>4</v>
      </c>
      <c r="E85" s="71" t="s">
        <v>114</v>
      </c>
      <c r="F85" s="72" t="s">
        <v>114</v>
      </c>
      <c r="G85" s="74">
        <v>2084.8000000000002</v>
      </c>
      <c r="H85" s="74">
        <v>850.3</v>
      </c>
      <c r="I85" s="75">
        <v>0.40785686876438981</v>
      </c>
    </row>
    <row r="86" spans="1:9" ht="47.25" x14ac:dyDescent="0.25">
      <c r="A86" s="84" t="s">
        <v>653</v>
      </c>
      <c r="B86" s="89">
        <v>904</v>
      </c>
      <c r="C86" s="85">
        <v>8</v>
      </c>
      <c r="D86" s="85">
        <v>4</v>
      </c>
      <c r="E86" s="71" t="s">
        <v>212</v>
      </c>
      <c r="F86" s="72" t="s">
        <v>114</v>
      </c>
      <c r="G86" s="74">
        <v>2084.8000000000002</v>
      </c>
      <c r="H86" s="74">
        <v>850.3</v>
      </c>
      <c r="I86" s="75">
        <v>0.40785686876438981</v>
      </c>
    </row>
    <row r="87" spans="1:9" ht="47.25" x14ac:dyDescent="0.25">
      <c r="A87" s="84" t="s">
        <v>662</v>
      </c>
      <c r="B87" s="89">
        <v>904</v>
      </c>
      <c r="C87" s="85">
        <v>8</v>
      </c>
      <c r="D87" s="85">
        <v>4</v>
      </c>
      <c r="E87" s="71" t="s">
        <v>236</v>
      </c>
      <c r="F87" s="72" t="s">
        <v>114</v>
      </c>
      <c r="G87" s="74">
        <v>2084.8000000000002</v>
      </c>
      <c r="H87" s="74">
        <v>850.3</v>
      </c>
      <c r="I87" s="75">
        <v>0.40785686876438981</v>
      </c>
    </row>
    <row r="88" spans="1:9" ht="31.5" x14ac:dyDescent="0.25">
      <c r="A88" s="84" t="s">
        <v>237</v>
      </c>
      <c r="B88" s="89">
        <v>904</v>
      </c>
      <c r="C88" s="85">
        <v>8</v>
      </c>
      <c r="D88" s="85">
        <v>4</v>
      </c>
      <c r="E88" s="71" t="s">
        <v>238</v>
      </c>
      <c r="F88" s="72" t="s">
        <v>114</v>
      </c>
      <c r="G88" s="74">
        <v>2084.8000000000002</v>
      </c>
      <c r="H88" s="74">
        <v>850.3</v>
      </c>
      <c r="I88" s="75">
        <v>0.40785686876438981</v>
      </c>
    </row>
    <row r="89" spans="1:9" ht="31.5" x14ac:dyDescent="0.25">
      <c r="A89" s="84" t="s">
        <v>239</v>
      </c>
      <c r="B89" s="89">
        <v>904</v>
      </c>
      <c r="C89" s="85">
        <v>8</v>
      </c>
      <c r="D89" s="85">
        <v>4</v>
      </c>
      <c r="E89" s="71" t="s">
        <v>240</v>
      </c>
      <c r="F89" s="72" t="s">
        <v>114</v>
      </c>
      <c r="G89" s="74">
        <v>17.899999999999999</v>
      </c>
      <c r="H89" s="74">
        <v>0</v>
      </c>
      <c r="I89" s="75">
        <v>0</v>
      </c>
    </row>
    <row r="90" spans="1:9" ht="31.5" x14ac:dyDescent="0.25">
      <c r="A90" s="84" t="s">
        <v>120</v>
      </c>
      <c r="B90" s="89">
        <v>904</v>
      </c>
      <c r="C90" s="85">
        <v>8</v>
      </c>
      <c r="D90" s="85">
        <v>4</v>
      </c>
      <c r="E90" s="71" t="s">
        <v>240</v>
      </c>
      <c r="F90" s="72" t="s">
        <v>121</v>
      </c>
      <c r="G90" s="74">
        <v>17.899999999999999</v>
      </c>
      <c r="H90" s="74">
        <v>0</v>
      </c>
      <c r="I90" s="75">
        <v>0</v>
      </c>
    </row>
    <row r="91" spans="1:9" ht="173.25" x14ac:dyDescent="0.25">
      <c r="A91" s="84" t="s">
        <v>189</v>
      </c>
      <c r="B91" s="89">
        <v>904</v>
      </c>
      <c r="C91" s="85">
        <v>8</v>
      </c>
      <c r="D91" s="85">
        <v>4</v>
      </c>
      <c r="E91" s="71" t="s">
        <v>663</v>
      </c>
      <c r="F91" s="72" t="s">
        <v>114</v>
      </c>
      <c r="G91" s="74">
        <v>2066.9</v>
      </c>
      <c r="H91" s="74">
        <v>850.3</v>
      </c>
      <c r="I91" s="75">
        <v>0.41138903672166044</v>
      </c>
    </row>
    <row r="92" spans="1:9" ht="78.75" x14ac:dyDescent="0.25">
      <c r="A92" s="84" t="s">
        <v>136</v>
      </c>
      <c r="B92" s="89">
        <v>904</v>
      </c>
      <c r="C92" s="85">
        <v>8</v>
      </c>
      <c r="D92" s="85">
        <v>4</v>
      </c>
      <c r="E92" s="71" t="s">
        <v>663</v>
      </c>
      <c r="F92" s="72" t="s">
        <v>137</v>
      </c>
      <c r="G92" s="74">
        <v>2066.9</v>
      </c>
      <c r="H92" s="74">
        <v>850.3</v>
      </c>
      <c r="I92" s="75">
        <v>0.41138903672166044</v>
      </c>
    </row>
    <row r="93" spans="1:9" s="69" customFormat="1" x14ac:dyDescent="0.25">
      <c r="A93" s="82" t="s">
        <v>556</v>
      </c>
      <c r="B93" s="155">
        <v>907</v>
      </c>
      <c r="C93" s="83">
        <v>0</v>
      </c>
      <c r="D93" s="83">
        <v>0</v>
      </c>
      <c r="E93" s="64" t="s">
        <v>114</v>
      </c>
      <c r="F93" s="65" t="s">
        <v>114</v>
      </c>
      <c r="G93" s="67">
        <v>1082386.8</v>
      </c>
      <c r="H93" s="67">
        <v>641240.80000000005</v>
      </c>
      <c r="I93" s="68">
        <v>0.59243220630554627</v>
      </c>
    </row>
    <row r="94" spans="1:9" x14ac:dyDescent="0.25">
      <c r="A94" s="84" t="s">
        <v>547</v>
      </c>
      <c r="B94" s="89">
        <v>907</v>
      </c>
      <c r="C94" s="85">
        <v>7</v>
      </c>
      <c r="D94" s="85">
        <v>0</v>
      </c>
      <c r="E94" s="71" t="s">
        <v>114</v>
      </c>
      <c r="F94" s="72" t="s">
        <v>114</v>
      </c>
      <c r="G94" s="74">
        <v>1067097.2</v>
      </c>
      <c r="H94" s="74">
        <v>633392.6</v>
      </c>
      <c r="I94" s="75">
        <v>0.59356598442953468</v>
      </c>
    </row>
    <row r="95" spans="1:9" x14ac:dyDescent="0.25">
      <c r="A95" s="84" t="s">
        <v>122</v>
      </c>
      <c r="B95" s="89">
        <v>907</v>
      </c>
      <c r="C95" s="85">
        <v>7</v>
      </c>
      <c r="D95" s="85">
        <v>1</v>
      </c>
      <c r="E95" s="71" t="s">
        <v>114</v>
      </c>
      <c r="F95" s="72" t="s">
        <v>114</v>
      </c>
      <c r="G95" s="74">
        <v>289134.40000000002</v>
      </c>
      <c r="H95" s="74">
        <v>168238.6</v>
      </c>
      <c r="I95" s="75">
        <v>0.58186988473180634</v>
      </c>
    </row>
    <row r="96" spans="1:9" ht="31.5" x14ac:dyDescent="0.25">
      <c r="A96" s="84" t="s">
        <v>638</v>
      </c>
      <c r="B96" s="89">
        <v>907</v>
      </c>
      <c r="C96" s="85">
        <v>7</v>
      </c>
      <c r="D96" s="85">
        <v>1</v>
      </c>
      <c r="E96" s="71" t="s">
        <v>113</v>
      </c>
      <c r="F96" s="72" t="s">
        <v>114</v>
      </c>
      <c r="G96" s="74">
        <v>289134.40000000002</v>
      </c>
      <c r="H96" s="74">
        <v>168238.6</v>
      </c>
      <c r="I96" s="75">
        <v>0.58186988473180634</v>
      </c>
    </row>
    <row r="97" spans="1:9" ht="31.5" x14ac:dyDescent="0.25">
      <c r="A97" s="84" t="s">
        <v>639</v>
      </c>
      <c r="B97" s="89">
        <v>907</v>
      </c>
      <c r="C97" s="85">
        <v>7</v>
      </c>
      <c r="D97" s="85">
        <v>1</v>
      </c>
      <c r="E97" s="71" t="s">
        <v>115</v>
      </c>
      <c r="F97" s="72" t="s">
        <v>114</v>
      </c>
      <c r="G97" s="74">
        <v>289134.40000000002</v>
      </c>
      <c r="H97" s="74">
        <v>168238.6</v>
      </c>
      <c r="I97" s="75">
        <v>0.58186988473180634</v>
      </c>
    </row>
    <row r="98" spans="1:9" ht="31.5" x14ac:dyDescent="0.25">
      <c r="A98" s="84" t="s">
        <v>116</v>
      </c>
      <c r="B98" s="89">
        <v>907</v>
      </c>
      <c r="C98" s="85">
        <v>7</v>
      </c>
      <c r="D98" s="85">
        <v>1</v>
      </c>
      <c r="E98" s="71" t="s">
        <v>117</v>
      </c>
      <c r="F98" s="72" t="s">
        <v>114</v>
      </c>
      <c r="G98" s="74">
        <v>289134.40000000002</v>
      </c>
      <c r="H98" s="74">
        <v>168238.6</v>
      </c>
      <c r="I98" s="75">
        <v>0.58186988473180634</v>
      </c>
    </row>
    <row r="99" spans="1:9" ht="31.5" x14ac:dyDescent="0.25">
      <c r="A99" s="84" t="s">
        <v>118</v>
      </c>
      <c r="B99" s="89">
        <v>907</v>
      </c>
      <c r="C99" s="85">
        <v>7</v>
      </c>
      <c r="D99" s="85">
        <v>1</v>
      </c>
      <c r="E99" s="71" t="s">
        <v>119</v>
      </c>
      <c r="F99" s="72" t="s">
        <v>114</v>
      </c>
      <c r="G99" s="74">
        <v>1343.5</v>
      </c>
      <c r="H99" s="74">
        <v>361.4</v>
      </c>
      <c r="I99" s="75">
        <v>0.26899888351321172</v>
      </c>
    </row>
    <row r="100" spans="1:9" ht="31.5" x14ac:dyDescent="0.25">
      <c r="A100" s="84" t="s">
        <v>120</v>
      </c>
      <c r="B100" s="89">
        <v>907</v>
      </c>
      <c r="C100" s="85">
        <v>7</v>
      </c>
      <c r="D100" s="85">
        <v>1</v>
      </c>
      <c r="E100" s="71" t="s">
        <v>119</v>
      </c>
      <c r="F100" s="72" t="s">
        <v>121</v>
      </c>
      <c r="G100" s="74">
        <v>1343.5</v>
      </c>
      <c r="H100" s="74">
        <v>361.4</v>
      </c>
      <c r="I100" s="75">
        <v>0.26899888351321172</v>
      </c>
    </row>
    <row r="101" spans="1:9" ht="31.5" x14ac:dyDescent="0.25">
      <c r="A101" s="84" t="s">
        <v>123</v>
      </c>
      <c r="B101" s="89">
        <v>907</v>
      </c>
      <c r="C101" s="85">
        <v>7</v>
      </c>
      <c r="D101" s="85">
        <v>1</v>
      </c>
      <c r="E101" s="71" t="s">
        <v>124</v>
      </c>
      <c r="F101" s="72" t="s">
        <v>114</v>
      </c>
      <c r="G101" s="74">
        <v>7.2</v>
      </c>
      <c r="H101" s="74">
        <v>7.2</v>
      </c>
      <c r="I101" s="75">
        <v>1</v>
      </c>
    </row>
    <row r="102" spans="1:9" ht="31.5" x14ac:dyDescent="0.25">
      <c r="A102" s="84" t="s">
        <v>120</v>
      </c>
      <c r="B102" s="89">
        <v>907</v>
      </c>
      <c r="C102" s="85">
        <v>7</v>
      </c>
      <c r="D102" s="85">
        <v>1</v>
      </c>
      <c r="E102" s="71" t="s">
        <v>124</v>
      </c>
      <c r="F102" s="72" t="s">
        <v>121</v>
      </c>
      <c r="G102" s="74">
        <v>7.2</v>
      </c>
      <c r="H102" s="74">
        <v>7.2</v>
      </c>
      <c r="I102" s="75">
        <v>1</v>
      </c>
    </row>
    <row r="103" spans="1:9" ht="31.5" x14ac:dyDescent="0.25">
      <c r="A103" s="84" t="s">
        <v>125</v>
      </c>
      <c r="B103" s="89">
        <v>907</v>
      </c>
      <c r="C103" s="85">
        <v>7</v>
      </c>
      <c r="D103" s="85">
        <v>1</v>
      </c>
      <c r="E103" s="71" t="s">
        <v>126</v>
      </c>
      <c r="F103" s="72" t="s">
        <v>114</v>
      </c>
      <c r="G103" s="74">
        <v>267.8</v>
      </c>
      <c r="H103" s="74">
        <v>81.5</v>
      </c>
      <c r="I103" s="75">
        <v>0.30433159073935773</v>
      </c>
    </row>
    <row r="104" spans="1:9" ht="31.5" x14ac:dyDescent="0.25">
      <c r="A104" s="84" t="s">
        <v>120</v>
      </c>
      <c r="B104" s="89">
        <v>907</v>
      </c>
      <c r="C104" s="85">
        <v>7</v>
      </c>
      <c r="D104" s="85">
        <v>1</v>
      </c>
      <c r="E104" s="71" t="s">
        <v>126</v>
      </c>
      <c r="F104" s="72" t="s">
        <v>121</v>
      </c>
      <c r="G104" s="74">
        <v>267.8</v>
      </c>
      <c r="H104" s="74">
        <v>81.5</v>
      </c>
      <c r="I104" s="75">
        <v>0.30433159073935773</v>
      </c>
    </row>
    <row r="105" spans="1:9" ht="31.5" x14ac:dyDescent="0.25">
      <c r="A105" s="84" t="s">
        <v>130</v>
      </c>
      <c r="B105" s="89">
        <v>907</v>
      </c>
      <c r="C105" s="85">
        <v>7</v>
      </c>
      <c r="D105" s="85">
        <v>1</v>
      </c>
      <c r="E105" s="71" t="s">
        <v>131</v>
      </c>
      <c r="F105" s="72" t="s">
        <v>114</v>
      </c>
      <c r="G105" s="74">
        <v>40328.5</v>
      </c>
      <c r="H105" s="74">
        <v>26047.4</v>
      </c>
      <c r="I105" s="75">
        <v>0.64588070471254821</v>
      </c>
    </row>
    <row r="106" spans="1:9" ht="31.5" x14ac:dyDescent="0.25">
      <c r="A106" s="84" t="s">
        <v>120</v>
      </c>
      <c r="B106" s="89">
        <v>907</v>
      </c>
      <c r="C106" s="85">
        <v>7</v>
      </c>
      <c r="D106" s="85">
        <v>1</v>
      </c>
      <c r="E106" s="71" t="s">
        <v>131</v>
      </c>
      <c r="F106" s="72" t="s">
        <v>121</v>
      </c>
      <c r="G106" s="74">
        <v>39658</v>
      </c>
      <c r="H106" s="74">
        <v>25830.1</v>
      </c>
      <c r="I106" s="75">
        <v>0.65132129709012054</v>
      </c>
    </row>
    <row r="107" spans="1:9" x14ac:dyDescent="0.25">
      <c r="A107" s="84" t="s">
        <v>132</v>
      </c>
      <c r="B107" s="89">
        <v>907</v>
      </c>
      <c r="C107" s="85">
        <v>7</v>
      </c>
      <c r="D107" s="85">
        <v>1</v>
      </c>
      <c r="E107" s="71" t="s">
        <v>131</v>
      </c>
      <c r="F107" s="72" t="s">
        <v>133</v>
      </c>
      <c r="G107" s="74">
        <v>670.5</v>
      </c>
      <c r="H107" s="74">
        <v>217.3</v>
      </c>
      <c r="I107" s="75">
        <v>0.32408650260999255</v>
      </c>
    </row>
    <row r="108" spans="1:9" ht="78.75" x14ac:dyDescent="0.25">
      <c r="A108" s="84" t="s">
        <v>134</v>
      </c>
      <c r="B108" s="89">
        <v>907</v>
      </c>
      <c r="C108" s="85">
        <v>7</v>
      </c>
      <c r="D108" s="85">
        <v>1</v>
      </c>
      <c r="E108" s="71" t="s">
        <v>135</v>
      </c>
      <c r="F108" s="72" t="s">
        <v>114</v>
      </c>
      <c r="G108" s="74">
        <v>215988.3</v>
      </c>
      <c r="H108" s="74">
        <v>124040.8</v>
      </c>
      <c r="I108" s="75">
        <v>0.57429407055845161</v>
      </c>
    </row>
    <row r="109" spans="1:9" ht="78.75" x14ac:dyDescent="0.25">
      <c r="A109" s="84" t="s">
        <v>136</v>
      </c>
      <c r="B109" s="89">
        <v>907</v>
      </c>
      <c r="C109" s="85">
        <v>7</v>
      </c>
      <c r="D109" s="85">
        <v>1</v>
      </c>
      <c r="E109" s="71" t="s">
        <v>135</v>
      </c>
      <c r="F109" s="72" t="s">
        <v>137</v>
      </c>
      <c r="G109" s="74">
        <v>214824.3</v>
      </c>
      <c r="H109" s="74">
        <v>123529.9</v>
      </c>
      <c r="I109" s="75">
        <v>0.57502759231613931</v>
      </c>
    </row>
    <row r="110" spans="1:9" ht="31.5" x14ac:dyDescent="0.25">
      <c r="A110" s="84" t="s">
        <v>120</v>
      </c>
      <c r="B110" s="89">
        <v>907</v>
      </c>
      <c r="C110" s="85">
        <v>7</v>
      </c>
      <c r="D110" s="85">
        <v>1</v>
      </c>
      <c r="E110" s="71" t="s">
        <v>135</v>
      </c>
      <c r="F110" s="72" t="s">
        <v>121</v>
      </c>
      <c r="G110" s="74">
        <v>1164</v>
      </c>
      <c r="H110" s="74">
        <v>510.9</v>
      </c>
      <c r="I110" s="75">
        <v>0.43891752577319587</v>
      </c>
    </row>
    <row r="111" spans="1:9" ht="31.5" x14ac:dyDescent="0.25">
      <c r="A111" s="84" t="s">
        <v>171</v>
      </c>
      <c r="B111" s="89">
        <v>907</v>
      </c>
      <c r="C111" s="85">
        <v>7</v>
      </c>
      <c r="D111" s="85">
        <v>1</v>
      </c>
      <c r="E111" s="71" t="s">
        <v>640</v>
      </c>
      <c r="F111" s="72" t="s">
        <v>114</v>
      </c>
      <c r="G111" s="74">
        <v>26595.7</v>
      </c>
      <c r="H111" s="74">
        <v>15137</v>
      </c>
      <c r="I111" s="75">
        <v>0.56915215617562231</v>
      </c>
    </row>
    <row r="112" spans="1:9" ht="31.5" x14ac:dyDescent="0.25">
      <c r="A112" s="84" t="s">
        <v>120</v>
      </c>
      <c r="B112" s="89">
        <v>907</v>
      </c>
      <c r="C112" s="85">
        <v>7</v>
      </c>
      <c r="D112" s="85">
        <v>1</v>
      </c>
      <c r="E112" s="71" t="s">
        <v>640</v>
      </c>
      <c r="F112" s="72" t="s">
        <v>121</v>
      </c>
      <c r="G112" s="74">
        <v>26595.7</v>
      </c>
      <c r="H112" s="74">
        <v>15137</v>
      </c>
      <c r="I112" s="75">
        <v>0.56915215617562231</v>
      </c>
    </row>
    <row r="113" spans="1:9" ht="126" x14ac:dyDescent="0.25">
      <c r="A113" s="84" t="s">
        <v>138</v>
      </c>
      <c r="B113" s="89">
        <v>907</v>
      </c>
      <c r="C113" s="85">
        <v>7</v>
      </c>
      <c r="D113" s="85">
        <v>1</v>
      </c>
      <c r="E113" s="71" t="s">
        <v>139</v>
      </c>
      <c r="F113" s="72" t="s">
        <v>114</v>
      </c>
      <c r="G113" s="74">
        <v>46.5</v>
      </c>
      <c r="H113" s="74">
        <v>0</v>
      </c>
      <c r="I113" s="75">
        <v>0</v>
      </c>
    </row>
    <row r="114" spans="1:9" ht="31.5" x14ac:dyDescent="0.25">
      <c r="A114" s="84" t="s">
        <v>120</v>
      </c>
      <c r="B114" s="89">
        <v>907</v>
      </c>
      <c r="C114" s="85">
        <v>7</v>
      </c>
      <c r="D114" s="85">
        <v>1</v>
      </c>
      <c r="E114" s="71" t="s">
        <v>139</v>
      </c>
      <c r="F114" s="72" t="s">
        <v>121</v>
      </c>
      <c r="G114" s="74">
        <v>46.5</v>
      </c>
      <c r="H114" s="74">
        <v>0</v>
      </c>
      <c r="I114" s="75">
        <v>0</v>
      </c>
    </row>
    <row r="115" spans="1:9" ht="31.5" x14ac:dyDescent="0.25">
      <c r="A115" s="84" t="s">
        <v>140</v>
      </c>
      <c r="B115" s="89">
        <v>907</v>
      </c>
      <c r="C115" s="85">
        <v>7</v>
      </c>
      <c r="D115" s="85">
        <v>1</v>
      </c>
      <c r="E115" s="71" t="s">
        <v>141</v>
      </c>
      <c r="F115" s="72" t="s">
        <v>114</v>
      </c>
      <c r="G115" s="74">
        <v>4556.8999999999996</v>
      </c>
      <c r="H115" s="74">
        <v>2563.3000000000002</v>
      </c>
      <c r="I115" s="75">
        <v>0.56250960082512247</v>
      </c>
    </row>
    <row r="116" spans="1:9" ht="31.5" x14ac:dyDescent="0.25">
      <c r="A116" s="84" t="s">
        <v>120</v>
      </c>
      <c r="B116" s="89">
        <v>907</v>
      </c>
      <c r="C116" s="85">
        <v>7</v>
      </c>
      <c r="D116" s="85">
        <v>1</v>
      </c>
      <c r="E116" s="71" t="s">
        <v>141</v>
      </c>
      <c r="F116" s="72" t="s">
        <v>121</v>
      </c>
      <c r="G116" s="74">
        <v>4556.8999999999996</v>
      </c>
      <c r="H116" s="74">
        <v>2563.3000000000002</v>
      </c>
      <c r="I116" s="75">
        <v>0.56250960082512247</v>
      </c>
    </row>
    <row r="117" spans="1:9" x14ac:dyDescent="0.25">
      <c r="A117" s="84" t="s">
        <v>144</v>
      </c>
      <c r="B117" s="89">
        <v>907</v>
      </c>
      <c r="C117" s="85">
        <v>7</v>
      </c>
      <c r="D117" s="85">
        <v>2</v>
      </c>
      <c r="E117" s="71" t="s">
        <v>114</v>
      </c>
      <c r="F117" s="72" t="s">
        <v>114</v>
      </c>
      <c r="G117" s="74">
        <v>700712.8</v>
      </c>
      <c r="H117" s="74">
        <v>427478.2</v>
      </c>
      <c r="I117" s="75">
        <v>0.61006192551356275</v>
      </c>
    </row>
    <row r="118" spans="1:9" ht="31.5" x14ac:dyDescent="0.25">
      <c r="A118" s="84" t="s">
        <v>638</v>
      </c>
      <c r="B118" s="89">
        <v>907</v>
      </c>
      <c r="C118" s="85">
        <v>7</v>
      </c>
      <c r="D118" s="85">
        <v>2</v>
      </c>
      <c r="E118" s="71" t="s">
        <v>113</v>
      </c>
      <c r="F118" s="72" t="s">
        <v>114</v>
      </c>
      <c r="G118" s="74">
        <v>700534.2</v>
      </c>
      <c r="H118" s="74">
        <v>427310.8</v>
      </c>
      <c r="I118" s="75">
        <v>0.60997849926527503</v>
      </c>
    </row>
    <row r="119" spans="1:9" ht="31.5" x14ac:dyDescent="0.25">
      <c r="A119" s="84" t="s">
        <v>639</v>
      </c>
      <c r="B119" s="89">
        <v>907</v>
      </c>
      <c r="C119" s="85">
        <v>7</v>
      </c>
      <c r="D119" s="85">
        <v>2</v>
      </c>
      <c r="E119" s="71" t="s">
        <v>115</v>
      </c>
      <c r="F119" s="72" t="s">
        <v>114</v>
      </c>
      <c r="G119" s="74">
        <v>700525.2</v>
      </c>
      <c r="H119" s="74">
        <v>427307.3</v>
      </c>
      <c r="I119" s="75">
        <v>0.60998133971483115</v>
      </c>
    </row>
    <row r="120" spans="1:9" ht="31.5" x14ac:dyDescent="0.25">
      <c r="A120" s="84" t="s">
        <v>142</v>
      </c>
      <c r="B120" s="89">
        <v>907</v>
      </c>
      <c r="C120" s="85">
        <v>7</v>
      </c>
      <c r="D120" s="85">
        <v>2</v>
      </c>
      <c r="E120" s="71" t="s">
        <v>143</v>
      </c>
      <c r="F120" s="72" t="s">
        <v>114</v>
      </c>
      <c r="G120" s="74">
        <v>693780.1</v>
      </c>
      <c r="H120" s="74">
        <v>422707.5</v>
      </c>
      <c r="I120" s="75">
        <v>0.60928167296813507</v>
      </c>
    </row>
    <row r="121" spans="1:9" ht="31.5" x14ac:dyDescent="0.25">
      <c r="A121" s="84" t="s">
        <v>118</v>
      </c>
      <c r="B121" s="89">
        <v>907</v>
      </c>
      <c r="C121" s="85">
        <v>7</v>
      </c>
      <c r="D121" s="85">
        <v>2</v>
      </c>
      <c r="E121" s="71" t="s">
        <v>145</v>
      </c>
      <c r="F121" s="72" t="s">
        <v>114</v>
      </c>
      <c r="G121" s="74">
        <v>1467.8</v>
      </c>
      <c r="H121" s="74">
        <v>456.2</v>
      </c>
      <c r="I121" s="75">
        <v>0.31080528682381797</v>
      </c>
    </row>
    <row r="122" spans="1:9" ht="31.5" x14ac:dyDescent="0.25">
      <c r="A122" s="84" t="s">
        <v>120</v>
      </c>
      <c r="B122" s="89">
        <v>907</v>
      </c>
      <c r="C122" s="85">
        <v>7</v>
      </c>
      <c r="D122" s="85">
        <v>2</v>
      </c>
      <c r="E122" s="71" t="s">
        <v>145</v>
      </c>
      <c r="F122" s="72" t="s">
        <v>121</v>
      </c>
      <c r="G122" s="74">
        <v>1467.8</v>
      </c>
      <c r="H122" s="74">
        <v>456.2</v>
      </c>
      <c r="I122" s="75">
        <v>0.31080528682381797</v>
      </c>
    </row>
    <row r="123" spans="1:9" ht="31.5" x14ac:dyDescent="0.25">
      <c r="A123" s="84" t="s">
        <v>123</v>
      </c>
      <c r="B123" s="89">
        <v>907</v>
      </c>
      <c r="C123" s="85">
        <v>7</v>
      </c>
      <c r="D123" s="85">
        <v>2</v>
      </c>
      <c r="E123" s="71" t="s">
        <v>146</v>
      </c>
      <c r="F123" s="72" t="s">
        <v>114</v>
      </c>
      <c r="G123" s="74">
        <v>1550</v>
      </c>
      <c r="H123" s="74">
        <v>0</v>
      </c>
      <c r="I123" s="75">
        <v>0</v>
      </c>
    </row>
    <row r="124" spans="1:9" ht="31.5" x14ac:dyDescent="0.25">
      <c r="A124" s="84" t="s">
        <v>120</v>
      </c>
      <c r="B124" s="89">
        <v>907</v>
      </c>
      <c r="C124" s="85">
        <v>7</v>
      </c>
      <c r="D124" s="85">
        <v>2</v>
      </c>
      <c r="E124" s="71" t="s">
        <v>146</v>
      </c>
      <c r="F124" s="72" t="s">
        <v>121</v>
      </c>
      <c r="G124" s="74">
        <v>1550</v>
      </c>
      <c r="H124" s="74">
        <v>0</v>
      </c>
      <c r="I124" s="75">
        <v>0</v>
      </c>
    </row>
    <row r="125" spans="1:9" ht="31.5" x14ac:dyDescent="0.25">
      <c r="A125" s="84" t="s">
        <v>125</v>
      </c>
      <c r="B125" s="89">
        <v>907</v>
      </c>
      <c r="C125" s="85">
        <v>7</v>
      </c>
      <c r="D125" s="85">
        <v>2</v>
      </c>
      <c r="E125" s="71" t="s">
        <v>147</v>
      </c>
      <c r="F125" s="72" t="s">
        <v>114</v>
      </c>
      <c r="G125" s="74">
        <v>211.5</v>
      </c>
      <c r="H125" s="74">
        <v>118.7</v>
      </c>
      <c r="I125" s="75">
        <v>0.56122931442080382</v>
      </c>
    </row>
    <row r="126" spans="1:9" ht="31.5" x14ac:dyDescent="0.25">
      <c r="A126" s="84" t="s">
        <v>120</v>
      </c>
      <c r="B126" s="89">
        <v>907</v>
      </c>
      <c r="C126" s="85">
        <v>7</v>
      </c>
      <c r="D126" s="85">
        <v>2</v>
      </c>
      <c r="E126" s="71" t="s">
        <v>147</v>
      </c>
      <c r="F126" s="72" t="s">
        <v>121</v>
      </c>
      <c r="G126" s="74">
        <v>211.5</v>
      </c>
      <c r="H126" s="74">
        <v>118.7</v>
      </c>
      <c r="I126" s="75">
        <v>0.56122931442080382</v>
      </c>
    </row>
    <row r="127" spans="1:9" ht="31.5" x14ac:dyDescent="0.25">
      <c r="A127" s="84" t="s">
        <v>148</v>
      </c>
      <c r="B127" s="89">
        <v>907</v>
      </c>
      <c r="C127" s="85">
        <v>7</v>
      </c>
      <c r="D127" s="85">
        <v>2</v>
      </c>
      <c r="E127" s="71" t="s">
        <v>149</v>
      </c>
      <c r="F127" s="72" t="s">
        <v>114</v>
      </c>
      <c r="G127" s="74">
        <v>10245.1</v>
      </c>
      <c r="H127" s="74">
        <v>6068.1</v>
      </c>
      <c r="I127" s="75">
        <v>0.59229290099657395</v>
      </c>
    </row>
    <row r="128" spans="1:9" ht="31.5" x14ac:dyDescent="0.25">
      <c r="A128" s="84" t="s">
        <v>120</v>
      </c>
      <c r="B128" s="89">
        <v>907</v>
      </c>
      <c r="C128" s="85">
        <v>7</v>
      </c>
      <c r="D128" s="85">
        <v>2</v>
      </c>
      <c r="E128" s="71" t="s">
        <v>149</v>
      </c>
      <c r="F128" s="72" t="s">
        <v>121</v>
      </c>
      <c r="G128" s="74">
        <v>10219.4</v>
      </c>
      <c r="H128" s="74">
        <v>6068.1</v>
      </c>
      <c r="I128" s="75">
        <v>0.59378241384034292</v>
      </c>
    </row>
    <row r="129" spans="1:9" x14ac:dyDescent="0.25">
      <c r="A129" s="84" t="s">
        <v>132</v>
      </c>
      <c r="B129" s="89">
        <v>907</v>
      </c>
      <c r="C129" s="85">
        <v>7</v>
      </c>
      <c r="D129" s="85">
        <v>2</v>
      </c>
      <c r="E129" s="71" t="s">
        <v>149</v>
      </c>
      <c r="F129" s="72" t="s">
        <v>133</v>
      </c>
      <c r="G129" s="74">
        <v>25.7</v>
      </c>
      <c r="H129" s="74">
        <v>0</v>
      </c>
      <c r="I129" s="75">
        <v>0</v>
      </c>
    </row>
    <row r="130" spans="1:9" ht="31.5" x14ac:dyDescent="0.25">
      <c r="A130" s="84" t="s">
        <v>150</v>
      </c>
      <c r="B130" s="89">
        <v>907</v>
      </c>
      <c r="C130" s="85">
        <v>7</v>
      </c>
      <c r="D130" s="85">
        <v>2</v>
      </c>
      <c r="E130" s="71" t="s">
        <v>151</v>
      </c>
      <c r="F130" s="72" t="s">
        <v>114</v>
      </c>
      <c r="G130" s="74">
        <v>120</v>
      </c>
      <c r="H130" s="74">
        <v>31.5</v>
      </c>
      <c r="I130" s="75">
        <v>0.26250000000000001</v>
      </c>
    </row>
    <row r="131" spans="1:9" ht="78.75" x14ac:dyDescent="0.25">
      <c r="A131" s="84" t="s">
        <v>136</v>
      </c>
      <c r="B131" s="89">
        <v>907</v>
      </c>
      <c r="C131" s="85">
        <v>7</v>
      </c>
      <c r="D131" s="85">
        <v>2</v>
      </c>
      <c r="E131" s="71" t="s">
        <v>151</v>
      </c>
      <c r="F131" s="72" t="s">
        <v>137</v>
      </c>
      <c r="G131" s="74">
        <v>120</v>
      </c>
      <c r="H131" s="74">
        <v>31.5</v>
      </c>
      <c r="I131" s="75">
        <v>0.26250000000000001</v>
      </c>
    </row>
    <row r="132" spans="1:9" ht="25.5" customHeight="1" x14ac:dyDescent="0.25">
      <c r="A132" s="84" t="s">
        <v>152</v>
      </c>
      <c r="B132" s="89">
        <v>907</v>
      </c>
      <c r="C132" s="85">
        <v>7</v>
      </c>
      <c r="D132" s="85">
        <v>2</v>
      </c>
      <c r="E132" s="71" t="s">
        <v>153</v>
      </c>
      <c r="F132" s="72" t="s">
        <v>114</v>
      </c>
      <c r="G132" s="74">
        <v>15</v>
      </c>
      <c r="H132" s="74">
        <v>15</v>
      </c>
      <c r="I132" s="75">
        <v>1</v>
      </c>
    </row>
    <row r="133" spans="1:9" ht="31.5" x14ac:dyDescent="0.25">
      <c r="A133" s="84" t="s">
        <v>120</v>
      </c>
      <c r="B133" s="89">
        <v>907</v>
      </c>
      <c r="C133" s="85">
        <v>7</v>
      </c>
      <c r="D133" s="85">
        <v>2</v>
      </c>
      <c r="E133" s="71" t="s">
        <v>153</v>
      </c>
      <c r="F133" s="72" t="s">
        <v>121</v>
      </c>
      <c r="G133" s="74">
        <v>15</v>
      </c>
      <c r="H133" s="74">
        <v>15</v>
      </c>
      <c r="I133" s="75">
        <v>1</v>
      </c>
    </row>
    <row r="134" spans="1:9" ht="31.5" x14ac:dyDescent="0.25">
      <c r="A134" s="84" t="s">
        <v>154</v>
      </c>
      <c r="B134" s="89">
        <v>907</v>
      </c>
      <c r="C134" s="85">
        <v>7</v>
      </c>
      <c r="D134" s="85">
        <v>2</v>
      </c>
      <c r="E134" s="71" t="s">
        <v>155</v>
      </c>
      <c r="F134" s="72" t="s">
        <v>114</v>
      </c>
      <c r="G134" s="74">
        <v>776.2</v>
      </c>
      <c r="H134" s="74">
        <v>776</v>
      </c>
      <c r="I134" s="75">
        <v>0.99974233444988403</v>
      </c>
    </row>
    <row r="135" spans="1:9" ht="31.5" x14ac:dyDescent="0.25">
      <c r="A135" s="84" t="s">
        <v>120</v>
      </c>
      <c r="B135" s="89">
        <v>907</v>
      </c>
      <c r="C135" s="85">
        <v>7</v>
      </c>
      <c r="D135" s="85">
        <v>2</v>
      </c>
      <c r="E135" s="71" t="s">
        <v>155</v>
      </c>
      <c r="F135" s="72" t="s">
        <v>121</v>
      </c>
      <c r="G135" s="74">
        <v>776.2</v>
      </c>
      <c r="H135" s="74">
        <v>776</v>
      </c>
      <c r="I135" s="75">
        <v>0.99974233444988403</v>
      </c>
    </row>
    <row r="136" spans="1:9" ht="20.25" customHeight="1" x14ac:dyDescent="0.25">
      <c r="A136" s="84" t="s">
        <v>130</v>
      </c>
      <c r="B136" s="89">
        <v>907</v>
      </c>
      <c r="C136" s="85">
        <v>7</v>
      </c>
      <c r="D136" s="85">
        <v>2</v>
      </c>
      <c r="E136" s="71" t="s">
        <v>157</v>
      </c>
      <c r="F136" s="72" t="s">
        <v>114</v>
      </c>
      <c r="G136" s="74">
        <v>34623.699999999997</v>
      </c>
      <c r="H136" s="74">
        <v>25016.1</v>
      </c>
      <c r="I136" s="75">
        <v>0.72251376947004509</v>
      </c>
    </row>
    <row r="137" spans="1:9" ht="31.5" x14ac:dyDescent="0.25">
      <c r="A137" s="84" t="s">
        <v>120</v>
      </c>
      <c r="B137" s="89">
        <v>907</v>
      </c>
      <c r="C137" s="85">
        <v>7</v>
      </c>
      <c r="D137" s="85">
        <v>2</v>
      </c>
      <c r="E137" s="71" t="s">
        <v>157</v>
      </c>
      <c r="F137" s="72" t="s">
        <v>121</v>
      </c>
      <c r="G137" s="74">
        <v>32366.6</v>
      </c>
      <c r="H137" s="74">
        <v>24561.200000000001</v>
      </c>
      <c r="I137" s="75">
        <v>0.75884399349947174</v>
      </c>
    </row>
    <row r="138" spans="1:9" x14ac:dyDescent="0.25">
      <c r="A138" s="84" t="s">
        <v>132</v>
      </c>
      <c r="B138" s="89">
        <v>907</v>
      </c>
      <c r="C138" s="85">
        <v>7</v>
      </c>
      <c r="D138" s="85">
        <v>2</v>
      </c>
      <c r="E138" s="71" t="s">
        <v>157</v>
      </c>
      <c r="F138" s="72" t="s">
        <v>133</v>
      </c>
      <c r="G138" s="74">
        <v>2257.1</v>
      </c>
      <c r="H138" s="74">
        <v>454.9</v>
      </c>
      <c r="I138" s="75">
        <v>0.20154180142660935</v>
      </c>
    </row>
    <row r="139" spans="1:9" ht="63" x14ac:dyDescent="0.25">
      <c r="A139" s="84" t="s">
        <v>158</v>
      </c>
      <c r="B139" s="89">
        <v>907</v>
      </c>
      <c r="C139" s="85">
        <v>7</v>
      </c>
      <c r="D139" s="85">
        <v>2</v>
      </c>
      <c r="E139" s="71" t="s">
        <v>159</v>
      </c>
      <c r="F139" s="72" t="s">
        <v>114</v>
      </c>
      <c r="G139" s="74">
        <v>38890</v>
      </c>
      <c r="H139" s="74">
        <v>21780.799999999999</v>
      </c>
      <c r="I139" s="75">
        <v>0.56006171252249937</v>
      </c>
    </row>
    <row r="140" spans="1:9" ht="78.75" x14ac:dyDescent="0.25">
      <c r="A140" s="84" t="s">
        <v>136</v>
      </c>
      <c r="B140" s="89">
        <v>907</v>
      </c>
      <c r="C140" s="85">
        <v>7</v>
      </c>
      <c r="D140" s="85">
        <v>2</v>
      </c>
      <c r="E140" s="71" t="s">
        <v>159</v>
      </c>
      <c r="F140" s="72" t="s">
        <v>137</v>
      </c>
      <c r="G140" s="74">
        <v>38890</v>
      </c>
      <c r="H140" s="74">
        <v>21780.799999999999</v>
      </c>
      <c r="I140" s="75">
        <v>0.56006171252249937</v>
      </c>
    </row>
    <row r="141" spans="1:9" ht="110.25" x14ac:dyDescent="0.25">
      <c r="A141" s="84" t="s">
        <v>160</v>
      </c>
      <c r="B141" s="89">
        <v>907</v>
      </c>
      <c r="C141" s="85">
        <v>7</v>
      </c>
      <c r="D141" s="85">
        <v>2</v>
      </c>
      <c r="E141" s="71" t="s">
        <v>161</v>
      </c>
      <c r="F141" s="72" t="s">
        <v>114</v>
      </c>
      <c r="G141" s="74">
        <v>487908.1</v>
      </c>
      <c r="H141" s="74">
        <v>322740.09999999998</v>
      </c>
      <c r="I141" s="75">
        <v>0.66147723311008777</v>
      </c>
    </row>
    <row r="142" spans="1:9" ht="78.75" x14ac:dyDescent="0.25">
      <c r="A142" s="84" t="s">
        <v>136</v>
      </c>
      <c r="B142" s="89">
        <v>907</v>
      </c>
      <c r="C142" s="85">
        <v>7</v>
      </c>
      <c r="D142" s="85">
        <v>2</v>
      </c>
      <c r="E142" s="71" t="s">
        <v>161</v>
      </c>
      <c r="F142" s="72" t="s">
        <v>137</v>
      </c>
      <c r="G142" s="74">
        <v>479202.1</v>
      </c>
      <c r="H142" s="74">
        <v>317818.8</v>
      </c>
      <c r="I142" s="75">
        <v>0.6632249733463188</v>
      </c>
    </row>
    <row r="143" spans="1:9" ht="31.5" x14ac:dyDescent="0.25">
      <c r="A143" s="84" t="s">
        <v>120</v>
      </c>
      <c r="B143" s="89">
        <v>907</v>
      </c>
      <c r="C143" s="85">
        <v>7</v>
      </c>
      <c r="D143" s="85">
        <v>2</v>
      </c>
      <c r="E143" s="71" t="s">
        <v>161</v>
      </c>
      <c r="F143" s="72" t="s">
        <v>121</v>
      </c>
      <c r="G143" s="74">
        <v>8706</v>
      </c>
      <c r="H143" s="74">
        <v>4921.3</v>
      </c>
      <c r="I143" s="75">
        <v>0.5652768205835057</v>
      </c>
    </row>
    <row r="144" spans="1:9" ht="47.25" x14ac:dyDescent="0.25">
      <c r="A144" s="84" t="s">
        <v>165</v>
      </c>
      <c r="B144" s="89">
        <v>907</v>
      </c>
      <c r="C144" s="85">
        <v>7</v>
      </c>
      <c r="D144" s="85">
        <v>2</v>
      </c>
      <c r="E144" s="71" t="s">
        <v>166</v>
      </c>
      <c r="F144" s="72" t="s">
        <v>114</v>
      </c>
      <c r="G144" s="74">
        <v>439.6</v>
      </c>
      <c r="H144" s="74">
        <v>207.9</v>
      </c>
      <c r="I144" s="75">
        <v>0.47292993630573249</v>
      </c>
    </row>
    <row r="145" spans="1:9" ht="31.5" x14ac:dyDescent="0.25">
      <c r="A145" s="84" t="s">
        <v>120</v>
      </c>
      <c r="B145" s="89">
        <v>907</v>
      </c>
      <c r="C145" s="85">
        <v>7</v>
      </c>
      <c r="D145" s="85">
        <v>2</v>
      </c>
      <c r="E145" s="71" t="s">
        <v>166</v>
      </c>
      <c r="F145" s="72" t="s">
        <v>121</v>
      </c>
      <c r="G145" s="74">
        <v>220.3</v>
      </c>
      <c r="H145" s="74">
        <v>89.4</v>
      </c>
      <c r="I145" s="75">
        <v>0.40581025873808446</v>
      </c>
    </row>
    <row r="146" spans="1:9" x14ac:dyDescent="0.25">
      <c r="A146" s="84" t="s">
        <v>167</v>
      </c>
      <c r="B146" s="89">
        <v>907</v>
      </c>
      <c r="C146" s="85">
        <v>7</v>
      </c>
      <c r="D146" s="85">
        <v>2</v>
      </c>
      <c r="E146" s="71" t="s">
        <v>166</v>
      </c>
      <c r="F146" s="72" t="s">
        <v>168</v>
      </c>
      <c r="G146" s="74">
        <v>219.3</v>
      </c>
      <c r="H146" s="74">
        <v>118.5</v>
      </c>
      <c r="I146" s="75">
        <v>0.54035567715458277</v>
      </c>
    </row>
    <row r="147" spans="1:9" ht="63" x14ac:dyDescent="0.25">
      <c r="A147" s="84" t="s">
        <v>169</v>
      </c>
      <c r="B147" s="89">
        <v>907</v>
      </c>
      <c r="C147" s="85">
        <v>7</v>
      </c>
      <c r="D147" s="85">
        <v>2</v>
      </c>
      <c r="E147" s="71" t="s">
        <v>170</v>
      </c>
      <c r="F147" s="72" t="s">
        <v>114</v>
      </c>
      <c r="G147" s="74">
        <v>28196.2</v>
      </c>
      <c r="H147" s="74">
        <v>11355.6</v>
      </c>
      <c r="I147" s="75">
        <v>0.40273512033536435</v>
      </c>
    </row>
    <row r="148" spans="1:9" ht="31.5" x14ac:dyDescent="0.25">
      <c r="A148" s="84" t="s">
        <v>120</v>
      </c>
      <c r="B148" s="89">
        <v>907</v>
      </c>
      <c r="C148" s="85">
        <v>7</v>
      </c>
      <c r="D148" s="85">
        <v>2</v>
      </c>
      <c r="E148" s="71" t="s">
        <v>170</v>
      </c>
      <c r="F148" s="72" t="s">
        <v>121</v>
      </c>
      <c r="G148" s="74">
        <v>28196.2</v>
      </c>
      <c r="H148" s="74">
        <v>11355.6</v>
      </c>
      <c r="I148" s="75">
        <v>0.40273512033536435</v>
      </c>
    </row>
    <row r="149" spans="1:9" ht="31.5" x14ac:dyDescent="0.25">
      <c r="A149" s="84" t="s">
        <v>641</v>
      </c>
      <c r="B149" s="89">
        <v>907</v>
      </c>
      <c r="C149" s="85">
        <v>7</v>
      </c>
      <c r="D149" s="85">
        <v>2</v>
      </c>
      <c r="E149" s="71" t="s">
        <v>642</v>
      </c>
      <c r="F149" s="72" t="s">
        <v>114</v>
      </c>
      <c r="G149" s="74">
        <v>51798.6</v>
      </c>
      <c r="H149" s="74">
        <v>14980</v>
      </c>
      <c r="I149" s="75">
        <v>0.28919700532446824</v>
      </c>
    </row>
    <row r="150" spans="1:9" ht="31.5" x14ac:dyDescent="0.25">
      <c r="A150" s="84" t="s">
        <v>120</v>
      </c>
      <c r="B150" s="89">
        <v>907</v>
      </c>
      <c r="C150" s="85">
        <v>7</v>
      </c>
      <c r="D150" s="85">
        <v>2</v>
      </c>
      <c r="E150" s="71" t="s">
        <v>642</v>
      </c>
      <c r="F150" s="72" t="s">
        <v>121</v>
      </c>
      <c r="G150" s="74">
        <v>51798.6</v>
      </c>
      <c r="H150" s="74">
        <v>14980</v>
      </c>
      <c r="I150" s="75">
        <v>0.28919700532446824</v>
      </c>
    </row>
    <row r="151" spans="1:9" ht="126" x14ac:dyDescent="0.25">
      <c r="A151" s="84" t="s">
        <v>138</v>
      </c>
      <c r="B151" s="89">
        <v>907</v>
      </c>
      <c r="C151" s="85">
        <v>7</v>
      </c>
      <c r="D151" s="85">
        <v>2</v>
      </c>
      <c r="E151" s="71" t="s">
        <v>172</v>
      </c>
      <c r="F151" s="72" t="s">
        <v>114</v>
      </c>
      <c r="G151" s="74">
        <v>112.7</v>
      </c>
      <c r="H151" s="74">
        <v>0</v>
      </c>
      <c r="I151" s="75">
        <v>0</v>
      </c>
    </row>
    <row r="152" spans="1:9" ht="31.5" x14ac:dyDescent="0.25">
      <c r="A152" s="84" t="s">
        <v>120</v>
      </c>
      <c r="B152" s="89">
        <v>907</v>
      </c>
      <c r="C152" s="85">
        <v>7</v>
      </c>
      <c r="D152" s="85">
        <v>2</v>
      </c>
      <c r="E152" s="71" t="s">
        <v>172</v>
      </c>
      <c r="F152" s="72" t="s">
        <v>121</v>
      </c>
      <c r="G152" s="74">
        <v>112.7</v>
      </c>
      <c r="H152" s="74">
        <v>0</v>
      </c>
      <c r="I152" s="75">
        <v>0</v>
      </c>
    </row>
    <row r="153" spans="1:9" ht="31.5" x14ac:dyDescent="0.25">
      <c r="A153" s="84" t="s">
        <v>140</v>
      </c>
      <c r="B153" s="89">
        <v>907</v>
      </c>
      <c r="C153" s="85">
        <v>7</v>
      </c>
      <c r="D153" s="85">
        <v>2</v>
      </c>
      <c r="E153" s="71" t="s">
        <v>173</v>
      </c>
      <c r="F153" s="72" t="s">
        <v>114</v>
      </c>
      <c r="G153" s="74">
        <v>5592</v>
      </c>
      <c r="H153" s="74">
        <v>4304.7</v>
      </c>
      <c r="I153" s="75">
        <v>0.76979613733905572</v>
      </c>
    </row>
    <row r="154" spans="1:9" ht="31.5" x14ac:dyDescent="0.25">
      <c r="A154" s="84" t="s">
        <v>120</v>
      </c>
      <c r="B154" s="89">
        <v>907</v>
      </c>
      <c r="C154" s="85">
        <v>7</v>
      </c>
      <c r="D154" s="85">
        <v>2</v>
      </c>
      <c r="E154" s="71" t="s">
        <v>173</v>
      </c>
      <c r="F154" s="72" t="s">
        <v>121</v>
      </c>
      <c r="G154" s="74">
        <v>5592</v>
      </c>
      <c r="H154" s="74">
        <v>4304.7</v>
      </c>
      <c r="I154" s="75">
        <v>0.76979613733905572</v>
      </c>
    </row>
    <row r="155" spans="1:9" ht="47.25" x14ac:dyDescent="0.25">
      <c r="A155" s="84" t="s">
        <v>174</v>
      </c>
      <c r="B155" s="89">
        <v>907</v>
      </c>
      <c r="C155" s="85">
        <v>7</v>
      </c>
      <c r="D155" s="85">
        <v>2</v>
      </c>
      <c r="E155" s="71" t="s">
        <v>175</v>
      </c>
      <c r="F155" s="72" t="s">
        <v>114</v>
      </c>
      <c r="G155" s="74">
        <v>5000</v>
      </c>
      <c r="H155" s="74">
        <v>5000</v>
      </c>
      <c r="I155" s="75">
        <v>1</v>
      </c>
    </row>
    <row r="156" spans="1:9" ht="31.5" x14ac:dyDescent="0.25">
      <c r="A156" s="84" t="s">
        <v>120</v>
      </c>
      <c r="B156" s="89">
        <v>907</v>
      </c>
      <c r="C156" s="85">
        <v>7</v>
      </c>
      <c r="D156" s="85">
        <v>2</v>
      </c>
      <c r="E156" s="71" t="s">
        <v>175</v>
      </c>
      <c r="F156" s="72" t="s">
        <v>121</v>
      </c>
      <c r="G156" s="74">
        <v>5000</v>
      </c>
      <c r="H156" s="74">
        <v>5000</v>
      </c>
      <c r="I156" s="75">
        <v>1</v>
      </c>
    </row>
    <row r="157" spans="1:9" ht="113.25" customHeight="1" x14ac:dyDescent="0.25">
      <c r="A157" s="84" t="s">
        <v>643</v>
      </c>
      <c r="B157" s="89">
        <v>907</v>
      </c>
      <c r="C157" s="85">
        <v>7</v>
      </c>
      <c r="D157" s="85">
        <v>2</v>
      </c>
      <c r="E157" s="71" t="s">
        <v>644</v>
      </c>
      <c r="F157" s="72" t="s">
        <v>114</v>
      </c>
      <c r="G157" s="74">
        <v>3846.4</v>
      </c>
      <c r="H157" s="74">
        <v>1950.8</v>
      </c>
      <c r="I157" s="75">
        <v>0.50717554076539095</v>
      </c>
    </row>
    <row r="158" spans="1:9" ht="31.5" x14ac:dyDescent="0.25">
      <c r="A158" s="84" t="s">
        <v>120</v>
      </c>
      <c r="B158" s="89">
        <v>907</v>
      </c>
      <c r="C158" s="85">
        <v>7</v>
      </c>
      <c r="D158" s="85">
        <v>2</v>
      </c>
      <c r="E158" s="71" t="s">
        <v>644</v>
      </c>
      <c r="F158" s="72" t="s">
        <v>121</v>
      </c>
      <c r="G158" s="74">
        <v>3846.4</v>
      </c>
      <c r="H158" s="74">
        <v>1950.8</v>
      </c>
      <c r="I158" s="75">
        <v>0.50717554076539095</v>
      </c>
    </row>
    <row r="159" spans="1:9" ht="63" x14ac:dyDescent="0.25">
      <c r="A159" s="84" t="s">
        <v>176</v>
      </c>
      <c r="B159" s="89">
        <v>907</v>
      </c>
      <c r="C159" s="85">
        <v>7</v>
      </c>
      <c r="D159" s="85">
        <v>2</v>
      </c>
      <c r="E159" s="71" t="s">
        <v>177</v>
      </c>
      <c r="F159" s="72" t="s">
        <v>114</v>
      </c>
      <c r="G159" s="74">
        <v>6970</v>
      </c>
      <c r="H159" s="74">
        <v>0</v>
      </c>
      <c r="I159" s="75">
        <v>0</v>
      </c>
    </row>
    <row r="160" spans="1:9" ht="31.5" x14ac:dyDescent="0.25">
      <c r="A160" s="84" t="s">
        <v>120</v>
      </c>
      <c r="B160" s="89">
        <v>907</v>
      </c>
      <c r="C160" s="85">
        <v>7</v>
      </c>
      <c r="D160" s="85">
        <v>2</v>
      </c>
      <c r="E160" s="71" t="s">
        <v>177</v>
      </c>
      <c r="F160" s="72" t="s">
        <v>121</v>
      </c>
      <c r="G160" s="74">
        <v>6970</v>
      </c>
      <c r="H160" s="74">
        <v>0</v>
      </c>
      <c r="I160" s="75">
        <v>0</v>
      </c>
    </row>
    <row r="161" spans="1:9" ht="50.25" customHeight="1" x14ac:dyDescent="0.25">
      <c r="A161" s="84" t="s">
        <v>178</v>
      </c>
      <c r="B161" s="89">
        <v>907</v>
      </c>
      <c r="C161" s="85">
        <v>7</v>
      </c>
      <c r="D161" s="85">
        <v>2</v>
      </c>
      <c r="E161" s="71" t="s">
        <v>179</v>
      </c>
      <c r="F161" s="72" t="s">
        <v>114</v>
      </c>
      <c r="G161" s="74">
        <v>3189.5</v>
      </c>
      <c r="H161" s="74">
        <v>1138.7</v>
      </c>
      <c r="I161" s="75">
        <v>0.35701520614516385</v>
      </c>
    </row>
    <row r="162" spans="1:9" ht="31.5" x14ac:dyDescent="0.25">
      <c r="A162" s="84" t="s">
        <v>120</v>
      </c>
      <c r="B162" s="89">
        <v>907</v>
      </c>
      <c r="C162" s="85">
        <v>7</v>
      </c>
      <c r="D162" s="85">
        <v>2</v>
      </c>
      <c r="E162" s="71" t="s">
        <v>179</v>
      </c>
      <c r="F162" s="72" t="s">
        <v>121</v>
      </c>
      <c r="G162" s="74">
        <v>3189.5</v>
      </c>
      <c r="H162" s="74">
        <v>1138.7</v>
      </c>
      <c r="I162" s="75">
        <v>0.35701520614516385</v>
      </c>
    </row>
    <row r="163" spans="1:9" ht="63" x14ac:dyDescent="0.25">
      <c r="A163" s="84" t="s">
        <v>180</v>
      </c>
      <c r="B163" s="89">
        <v>907</v>
      </c>
      <c r="C163" s="85">
        <v>7</v>
      </c>
      <c r="D163" s="85">
        <v>2</v>
      </c>
      <c r="E163" s="71" t="s">
        <v>181</v>
      </c>
      <c r="F163" s="72" t="s">
        <v>114</v>
      </c>
      <c r="G163" s="74">
        <v>12827.7</v>
      </c>
      <c r="H163" s="74">
        <v>6767.2</v>
      </c>
      <c r="I163" s="75">
        <v>0.52754585779212171</v>
      </c>
    </row>
    <row r="164" spans="1:9" ht="31.5" x14ac:dyDescent="0.25">
      <c r="A164" s="84" t="s">
        <v>120</v>
      </c>
      <c r="B164" s="89">
        <v>907</v>
      </c>
      <c r="C164" s="85">
        <v>7</v>
      </c>
      <c r="D164" s="85">
        <v>2</v>
      </c>
      <c r="E164" s="71" t="s">
        <v>181</v>
      </c>
      <c r="F164" s="72" t="s">
        <v>121</v>
      </c>
      <c r="G164" s="74">
        <v>12271.8</v>
      </c>
      <c r="H164" s="74">
        <v>6414.1</v>
      </c>
      <c r="I164" s="75">
        <v>0.52266986098208912</v>
      </c>
    </row>
    <row r="165" spans="1:9" x14ac:dyDescent="0.25">
      <c r="A165" s="84" t="s">
        <v>167</v>
      </c>
      <c r="B165" s="89">
        <v>907</v>
      </c>
      <c r="C165" s="85">
        <v>7</v>
      </c>
      <c r="D165" s="85">
        <v>2</v>
      </c>
      <c r="E165" s="71" t="s">
        <v>181</v>
      </c>
      <c r="F165" s="72" t="s">
        <v>168</v>
      </c>
      <c r="G165" s="74">
        <v>555.9</v>
      </c>
      <c r="H165" s="74">
        <v>353.1</v>
      </c>
      <c r="I165" s="75">
        <v>0.63518618456556941</v>
      </c>
    </row>
    <row r="166" spans="1:9" x14ac:dyDescent="0.25">
      <c r="A166" s="84" t="s">
        <v>646</v>
      </c>
      <c r="B166" s="89">
        <v>907</v>
      </c>
      <c r="C166" s="85">
        <v>7</v>
      </c>
      <c r="D166" s="85">
        <v>2</v>
      </c>
      <c r="E166" s="71" t="s">
        <v>647</v>
      </c>
      <c r="F166" s="72" t="s">
        <v>114</v>
      </c>
      <c r="G166" s="74">
        <v>6745.1</v>
      </c>
      <c r="H166" s="74">
        <v>4599.7</v>
      </c>
      <c r="I166" s="75">
        <v>0.68193206920579374</v>
      </c>
    </row>
    <row r="167" spans="1:9" ht="47.25" x14ac:dyDescent="0.25">
      <c r="A167" s="84" t="s">
        <v>648</v>
      </c>
      <c r="B167" s="89">
        <v>907</v>
      </c>
      <c r="C167" s="85">
        <v>7</v>
      </c>
      <c r="D167" s="85">
        <v>2</v>
      </c>
      <c r="E167" s="71" t="s">
        <v>649</v>
      </c>
      <c r="F167" s="72" t="s">
        <v>114</v>
      </c>
      <c r="G167" s="74">
        <v>6745.1</v>
      </c>
      <c r="H167" s="74">
        <v>4599.7</v>
      </c>
      <c r="I167" s="75">
        <v>0.68193206920579374</v>
      </c>
    </row>
    <row r="168" spans="1:9" ht="31.5" x14ac:dyDescent="0.25">
      <c r="A168" s="84" t="s">
        <v>120</v>
      </c>
      <c r="B168" s="89">
        <v>907</v>
      </c>
      <c r="C168" s="85">
        <v>7</v>
      </c>
      <c r="D168" s="85">
        <v>2</v>
      </c>
      <c r="E168" s="71" t="s">
        <v>649</v>
      </c>
      <c r="F168" s="72" t="s">
        <v>121</v>
      </c>
      <c r="G168" s="74">
        <v>6745.1</v>
      </c>
      <c r="H168" s="74">
        <v>4599.7</v>
      </c>
      <c r="I168" s="75">
        <v>0.68193206920579374</v>
      </c>
    </row>
    <row r="169" spans="1:9" ht="47.25" x14ac:dyDescent="0.25">
      <c r="A169" s="84" t="s">
        <v>650</v>
      </c>
      <c r="B169" s="89">
        <v>907</v>
      </c>
      <c r="C169" s="85">
        <v>7</v>
      </c>
      <c r="D169" s="85">
        <v>2</v>
      </c>
      <c r="E169" s="71" t="s">
        <v>191</v>
      </c>
      <c r="F169" s="72" t="s">
        <v>114</v>
      </c>
      <c r="G169" s="74">
        <v>9</v>
      </c>
      <c r="H169" s="74">
        <v>3.5</v>
      </c>
      <c r="I169" s="75">
        <v>0.3888888888888889</v>
      </c>
    </row>
    <row r="170" spans="1:9" ht="47.25" x14ac:dyDescent="0.25">
      <c r="A170" s="84" t="s">
        <v>202</v>
      </c>
      <c r="B170" s="89">
        <v>907</v>
      </c>
      <c r="C170" s="85">
        <v>7</v>
      </c>
      <c r="D170" s="85">
        <v>2</v>
      </c>
      <c r="E170" s="71" t="s">
        <v>203</v>
      </c>
      <c r="F170" s="72" t="s">
        <v>114</v>
      </c>
      <c r="G170" s="74">
        <v>9</v>
      </c>
      <c r="H170" s="74">
        <v>3.5</v>
      </c>
      <c r="I170" s="75">
        <v>0.3888888888888889</v>
      </c>
    </row>
    <row r="171" spans="1:9" ht="63" x14ac:dyDescent="0.25">
      <c r="A171" s="84" t="s">
        <v>204</v>
      </c>
      <c r="B171" s="89">
        <v>907</v>
      </c>
      <c r="C171" s="85">
        <v>7</v>
      </c>
      <c r="D171" s="85">
        <v>2</v>
      </c>
      <c r="E171" s="71" t="s">
        <v>205</v>
      </c>
      <c r="F171" s="72" t="s">
        <v>114</v>
      </c>
      <c r="G171" s="74">
        <v>9</v>
      </c>
      <c r="H171" s="74">
        <v>3.5</v>
      </c>
      <c r="I171" s="75">
        <v>0.3888888888888889</v>
      </c>
    </row>
    <row r="172" spans="1:9" x14ac:dyDescent="0.25">
      <c r="A172" s="84" t="s">
        <v>167</v>
      </c>
      <c r="B172" s="89">
        <v>907</v>
      </c>
      <c r="C172" s="85">
        <v>7</v>
      </c>
      <c r="D172" s="85">
        <v>2</v>
      </c>
      <c r="E172" s="71" t="s">
        <v>205</v>
      </c>
      <c r="F172" s="72" t="s">
        <v>168</v>
      </c>
      <c r="G172" s="74">
        <v>9</v>
      </c>
      <c r="H172" s="74">
        <v>3.5</v>
      </c>
      <c r="I172" s="75">
        <v>0.3888888888888889</v>
      </c>
    </row>
    <row r="173" spans="1:9" ht="63" x14ac:dyDescent="0.25">
      <c r="A173" s="84" t="s">
        <v>664</v>
      </c>
      <c r="B173" s="89">
        <v>907</v>
      </c>
      <c r="C173" s="85">
        <v>7</v>
      </c>
      <c r="D173" s="85">
        <v>2</v>
      </c>
      <c r="E173" s="71" t="s">
        <v>242</v>
      </c>
      <c r="F173" s="72" t="s">
        <v>114</v>
      </c>
      <c r="G173" s="74">
        <v>178.6</v>
      </c>
      <c r="H173" s="74">
        <v>167.5</v>
      </c>
      <c r="I173" s="75">
        <v>0.9378499440089586</v>
      </c>
    </row>
    <row r="174" spans="1:9" ht="63" x14ac:dyDescent="0.25">
      <c r="A174" s="84" t="s">
        <v>678</v>
      </c>
      <c r="B174" s="89">
        <v>907</v>
      </c>
      <c r="C174" s="85">
        <v>7</v>
      </c>
      <c r="D174" s="85">
        <v>2</v>
      </c>
      <c r="E174" s="71" t="s">
        <v>259</v>
      </c>
      <c r="F174" s="72" t="s">
        <v>114</v>
      </c>
      <c r="G174" s="74">
        <v>178.6</v>
      </c>
      <c r="H174" s="74">
        <v>167.5</v>
      </c>
      <c r="I174" s="75">
        <v>0.9378499440089586</v>
      </c>
    </row>
    <row r="175" spans="1:9" ht="47.25" x14ac:dyDescent="0.25">
      <c r="A175" s="84" t="s">
        <v>260</v>
      </c>
      <c r="B175" s="89">
        <v>907</v>
      </c>
      <c r="C175" s="85">
        <v>7</v>
      </c>
      <c r="D175" s="85">
        <v>2</v>
      </c>
      <c r="E175" s="71" t="s">
        <v>261</v>
      </c>
      <c r="F175" s="72" t="s">
        <v>114</v>
      </c>
      <c r="G175" s="74">
        <v>178.6</v>
      </c>
      <c r="H175" s="74">
        <v>167.5</v>
      </c>
      <c r="I175" s="75">
        <v>0.9378499440089586</v>
      </c>
    </row>
    <row r="176" spans="1:9" ht="63" x14ac:dyDescent="0.25">
      <c r="A176" s="84" t="s">
        <v>200</v>
      </c>
      <c r="B176" s="89">
        <v>907</v>
      </c>
      <c r="C176" s="85">
        <v>7</v>
      </c>
      <c r="D176" s="85">
        <v>2</v>
      </c>
      <c r="E176" s="71" t="s">
        <v>262</v>
      </c>
      <c r="F176" s="72" t="s">
        <v>114</v>
      </c>
      <c r="G176" s="74">
        <v>178.6</v>
      </c>
      <c r="H176" s="74">
        <v>167.5</v>
      </c>
      <c r="I176" s="75">
        <v>0.9378499440089586</v>
      </c>
    </row>
    <row r="177" spans="1:9" ht="31.5" x14ac:dyDescent="0.25">
      <c r="A177" s="84" t="s">
        <v>120</v>
      </c>
      <c r="B177" s="89">
        <v>907</v>
      </c>
      <c r="C177" s="85">
        <v>7</v>
      </c>
      <c r="D177" s="85">
        <v>2</v>
      </c>
      <c r="E177" s="71" t="s">
        <v>262</v>
      </c>
      <c r="F177" s="72" t="s">
        <v>121</v>
      </c>
      <c r="G177" s="74">
        <v>178.6</v>
      </c>
      <c r="H177" s="74">
        <v>167.5</v>
      </c>
      <c r="I177" s="75">
        <v>0.9378499440089586</v>
      </c>
    </row>
    <row r="178" spans="1:9" x14ac:dyDescent="0.25">
      <c r="A178" s="84" t="s">
        <v>185</v>
      </c>
      <c r="B178" s="89">
        <v>907</v>
      </c>
      <c r="C178" s="85">
        <v>7</v>
      </c>
      <c r="D178" s="85">
        <v>3</v>
      </c>
      <c r="E178" s="71" t="s">
        <v>114</v>
      </c>
      <c r="F178" s="72" t="s">
        <v>114</v>
      </c>
      <c r="G178" s="74">
        <v>55718.6</v>
      </c>
      <c r="H178" s="74">
        <v>28626.1</v>
      </c>
      <c r="I178" s="75">
        <v>0.51376201124938525</v>
      </c>
    </row>
    <row r="179" spans="1:9" ht="31.5" x14ac:dyDescent="0.25">
      <c r="A179" s="84" t="s">
        <v>638</v>
      </c>
      <c r="B179" s="89">
        <v>907</v>
      </c>
      <c r="C179" s="85">
        <v>7</v>
      </c>
      <c r="D179" s="85">
        <v>3</v>
      </c>
      <c r="E179" s="71" t="s">
        <v>113</v>
      </c>
      <c r="F179" s="72" t="s">
        <v>114</v>
      </c>
      <c r="G179" s="74">
        <v>55679.6</v>
      </c>
      <c r="H179" s="74">
        <v>28626.1</v>
      </c>
      <c r="I179" s="75">
        <v>0.51412186869158538</v>
      </c>
    </row>
    <row r="180" spans="1:9" ht="31.5" x14ac:dyDescent="0.25">
      <c r="A180" s="84" t="s">
        <v>639</v>
      </c>
      <c r="B180" s="89">
        <v>907</v>
      </c>
      <c r="C180" s="85">
        <v>7</v>
      </c>
      <c r="D180" s="85">
        <v>3</v>
      </c>
      <c r="E180" s="71" t="s">
        <v>115</v>
      </c>
      <c r="F180" s="72" t="s">
        <v>114</v>
      </c>
      <c r="G180" s="74">
        <v>55679.6</v>
      </c>
      <c r="H180" s="74">
        <v>28626.1</v>
      </c>
      <c r="I180" s="75">
        <v>0.51412186869158538</v>
      </c>
    </row>
    <row r="181" spans="1:9" ht="31.5" x14ac:dyDescent="0.25">
      <c r="A181" s="84" t="s">
        <v>182</v>
      </c>
      <c r="B181" s="89">
        <v>907</v>
      </c>
      <c r="C181" s="85">
        <v>7</v>
      </c>
      <c r="D181" s="85">
        <v>3</v>
      </c>
      <c r="E181" s="71" t="s">
        <v>183</v>
      </c>
      <c r="F181" s="72" t="s">
        <v>114</v>
      </c>
      <c r="G181" s="74">
        <v>55679.6</v>
      </c>
      <c r="H181" s="74">
        <v>28626.1</v>
      </c>
      <c r="I181" s="75">
        <v>0.51412186869158538</v>
      </c>
    </row>
    <row r="182" spans="1:9" ht="31.5" x14ac:dyDescent="0.25">
      <c r="A182" s="84" t="s">
        <v>118</v>
      </c>
      <c r="B182" s="89">
        <v>907</v>
      </c>
      <c r="C182" s="85">
        <v>7</v>
      </c>
      <c r="D182" s="85">
        <v>3</v>
      </c>
      <c r="E182" s="71" t="s">
        <v>184</v>
      </c>
      <c r="F182" s="72" t="s">
        <v>114</v>
      </c>
      <c r="G182" s="74">
        <v>389.4</v>
      </c>
      <c r="H182" s="74">
        <v>27.5</v>
      </c>
      <c r="I182" s="75">
        <v>7.0621468926553674E-2</v>
      </c>
    </row>
    <row r="183" spans="1:9" ht="31.5" x14ac:dyDescent="0.25">
      <c r="A183" s="84" t="s">
        <v>120</v>
      </c>
      <c r="B183" s="89">
        <v>907</v>
      </c>
      <c r="C183" s="85">
        <v>7</v>
      </c>
      <c r="D183" s="85">
        <v>3</v>
      </c>
      <c r="E183" s="71" t="s">
        <v>184</v>
      </c>
      <c r="F183" s="72" t="s">
        <v>121</v>
      </c>
      <c r="G183" s="74">
        <v>389.4</v>
      </c>
      <c r="H183" s="74">
        <v>27.5</v>
      </c>
      <c r="I183" s="75">
        <v>7.0621468926553674E-2</v>
      </c>
    </row>
    <row r="184" spans="1:9" ht="31.5" x14ac:dyDescent="0.25">
      <c r="A184" s="84" t="s">
        <v>125</v>
      </c>
      <c r="B184" s="89">
        <v>907</v>
      </c>
      <c r="C184" s="85">
        <v>7</v>
      </c>
      <c r="D184" s="85">
        <v>3</v>
      </c>
      <c r="E184" s="71" t="s">
        <v>186</v>
      </c>
      <c r="F184" s="72" t="s">
        <v>114</v>
      </c>
      <c r="G184" s="74">
        <v>12.2</v>
      </c>
      <c r="H184" s="74">
        <v>0</v>
      </c>
      <c r="I184" s="75">
        <v>0</v>
      </c>
    </row>
    <row r="185" spans="1:9" ht="31.5" x14ac:dyDescent="0.25">
      <c r="A185" s="84" t="s">
        <v>120</v>
      </c>
      <c r="B185" s="89">
        <v>907</v>
      </c>
      <c r="C185" s="85">
        <v>7</v>
      </c>
      <c r="D185" s="85">
        <v>3</v>
      </c>
      <c r="E185" s="71" t="s">
        <v>186</v>
      </c>
      <c r="F185" s="72" t="s">
        <v>121</v>
      </c>
      <c r="G185" s="74">
        <v>12.2</v>
      </c>
      <c r="H185" s="74">
        <v>0</v>
      </c>
      <c r="I185" s="75">
        <v>0</v>
      </c>
    </row>
    <row r="186" spans="1:9" ht="21.75" customHeight="1" x14ac:dyDescent="0.25">
      <c r="A186" s="84" t="s">
        <v>130</v>
      </c>
      <c r="B186" s="89">
        <v>907</v>
      </c>
      <c r="C186" s="85">
        <v>7</v>
      </c>
      <c r="D186" s="85">
        <v>3</v>
      </c>
      <c r="E186" s="71" t="s">
        <v>188</v>
      </c>
      <c r="F186" s="72" t="s">
        <v>114</v>
      </c>
      <c r="G186" s="74">
        <v>3533.7</v>
      </c>
      <c r="H186" s="74">
        <v>2113.6999999999998</v>
      </c>
      <c r="I186" s="75">
        <v>0.59815490845289643</v>
      </c>
    </row>
    <row r="187" spans="1:9" ht="31.5" x14ac:dyDescent="0.25">
      <c r="A187" s="84" t="s">
        <v>120</v>
      </c>
      <c r="B187" s="89">
        <v>907</v>
      </c>
      <c r="C187" s="85">
        <v>7</v>
      </c>
      <c r="D187" s="85">
        <v>3</v>
      </c>
      <c r="E187" s="71" t="s">
        <v>188</v>
      </c>
      <c r="F187" s="72" t="s">
        <v>121</v>
      </c>
      <c r="G187" s="74">
        <v>3187.3</v>
      </c>
      <c r="H187" s="74">
        <v>2081.1999999999998</v>
      </c>
      <c r="I187" s="75">
        <v>0.65296646064066755</v>
      </c>
    </row>
    <row r="188" spans="1:9" x14ac:dyDescent="0.25">
      <c r="A188" s="84" t="s">
        <v>132</v>
      </c>
      <c r="B188" s="89">
        <v>907</v>
      </c>
      <c r="C188" s="85">
        <v>7</v>
      </c>
      <c r="D188" s="85">
        <v>3</v>
      </c>
      <c r="E188" s="71" t="s">
        <v>188</v>
      </c>
      <c r="F188" s="72" t="s">
        <v>133</v>
      </c>
      <c r="G188" s="74">
        <v>346.4</v>
      </c>
      <c r="H188" s="74">
        <v>32.5</v>
      </c>
      <c r="I188" s="75">
        <v>9.382217090069285E-2</v>
      </c>
    </row>
    <row r="189" spans="1:9" ht="31.5" x14ac:dyDescent="0.25">
      <c r="A189" s="84" t="s">
        <v>140</v>
      </c>
      <c r="B189" s="89">
        <v>907</v>
      </c>
      <c r="C189" s="85">
        <v>7</v>
      </c>
      <c r="D189" s="85">
        <v>3</v>
      </c>
      <c r="E189" s="71" t="s">
        <v>190</v>
      </c>
      <c r="F189" s="72" t="s">
        <v>114</v>
      </c>
      <c r="G189" s="74">
        <v>182.2</v>
      </c>
      <c r="H189" s="74">
        <v>69.599999999999994</v>
      </c>
      <c r="I189" s="75">
        <v>0.38199780461031835</v>
      </c>
    </row>
    <row r="190" spans="1:9" ht="31.5" x14ac:dyDescent="0.25">
      <c r="A190" s="84" t="s">
        <v>120</v>
      </c>
      <c r="B190" s="89">
        <v>907</v>
      </c>
      <c r="C190" s="85">
        <v>7</v>
      </c>
      <c r="D190" s="85">
        <v>3</v>
      </c>
      <c r="E190" s="71" t="s">
        <v>190</v>
      </c>
      <c r="F190" s="72" t="s">
        <v>121</v>
      </c>
      <c r="G190" s="74">
        <v>182.2</v>
      </c>
      <c r="H190" s="74">
        <v>69.599999999999994</v>
      </c>
      <c r="I190" s="75">
        <v>0.38199780461031835</v>
      </c>
    </row>
    <row r="191" spans="1:9" ht="173.25" x14ac:dyDescent="0.25">
      <c r="A191" s="84" t="s">
        <v>189</v>
      </c>
      <c r="B191" s="89">
        <v>907</v>
      </c>
      <c r="C191" s="85">
        <v>7</v>
      </c>
      <c r="D191" s="85">
        <v>3</v>
      </c>
      <c r="E191" s="71" t="s">
        <v>645</v>
      </c>
      <c r="F191" s="72" t="s">
        <v>114</v>
      </c>
      <c r="G191" s="74">
        <v>51562.1</v>
      </c>
      <c r="H191" s="74">
        <v>26415.3</v>
      </c>
      <c r="I191" s="75">
        <v>0.51230070148422968</v>
      </c>
    </row>
    <row r="192" spans="1:9" ht="78.75" x14ac:dyDescent="0.25">
      <c r="A192" s="84" t="s">
        <v>136</v>
      </c>
      <c r="B192" s="89">
        <v>907</v>
      </c>
      <c r="C192" s="85">
        <v>7</v>
      </c>
      <c r="D192" s="85">
        <v>3</v>
      </c>
      <c r="E192" s="71" t="s">
        <v>645</v>
      </c>
      <c r="F192" s="72" t="s">
        <v>137</v>
      </c>
      <c r="G192" s="74">
        <v>51562.1</v>
      </c>
      <c r="H192" s="74">
        <v>26415.3</v>
      </c>
      <c r="I192" s="75">
        <v>0.51230070148422968</v>
      </c>
    </row>
    <row r="193" spans="1:9" ht="63" x14ac:dyDescent="0.25">
      <c r="A193" s="84" t="s">
        <v>664</v>
      </c>
      <c r="B193" s="89">
        <v>907</v>
      </c>
      <c r="C193" s="85">
        <v>7</v>
      </c>
      <c r="D193" s="85">
        <v>3</v>
      </c>
      <c r="E193" s="71" t="s">
        <v>242</v>
      </c>
      <c r="F193" s="72" t="s">
        <v>114</v>
      </c>
      <c r="G193" s="74">
        <v>39</v>
      </c>
      <c r="H193" s="74">
        <v>0</v>
      </c>
      <c r="I193" s="75">
        <v>0</v>
      </c>
    </row>
    <row r="194" spans="1:9" ht="63" x14ac:dyDescent="0.25">
      <c r="A194" s="84" t="s">
        <v>678</v>
      </c>
      <c r="B194" s="89">
        <v>907</v>
      </c>
      <c r="C194" s="85">
        <v>7</v>
      </c>
      <c r="D194" s="85">
        <v>3</v>
      </c>
      <c r="E194" s="71" t="s">
        <v>259</v>
      </c>
      <c r="F194" s="72" t="s">
        <v>114</v>
      </c>
      <c r="G194" s="74">
        <v>39</v>
      </c>
      <c r="H194" s="74">
        <v>0</v>
      </c>
      <c r="I194" s="75">
        <v>0</v>
      </c>
    </row>
    <row r="195" spans="1:9" ht="47.25" x14ac:dyDescent="0.25">
      <c r="A195" s="84" t="s">
        <v>260</v>
      </c>
      <c r="B195" s="89">
        <v>907</v>
      </c>
      <c r="C195" s="85">
        <v>7</v>
      </c>
      <c r="D195" s="85">
        <v>3</v>
      </c>
      <c r="E195" s="71" t="s">
        <v>261</v>
      </c>
      <c r="F195" s="72" t="s">
        <v>114</v>
      </c>
      <c r="G195" s="74">
        <v>39</v>
      </c>
      <c r="H195" s="74">
        <v>0</v>
      </c>
      <c r="I195" s="75">
        <v>0</v>
      </c>
    </row>
    <row r="196" spans="1:9" ht="63" x14ac:dyDescent="0.25">
      <c r="A196" s="84" t="s">
        <v>200</v>
      </c>
      <c r="B196" s="89">
        <v>907</v>
      </c>
      <c r="C196" s="85">
        <v>7</v>
      </c>
      <c r="D196" s="85">
        <v>3</v>
      </c>
      <c r="E196" s="71" t="s">
        <v>262</v>
      </c>
      <c r="F196" s="72" t="s">
        <v>114</v>
      </c>
      <c r="G196" s="74">
        <v>39</v>
      </c>
      <c r="H196" s="74">
        <v>0</v>
      </c>
      <c r="I196" s="75">
        <v>0</v>
      </c>
    </row>
    <row r="197" spans="1:9" ht="31.5" x14ac:dyDescent="0.25">
      <c r="A197" s="84" t="s">
        <v>120</v>
      </c>
      <c r="B197" s="89">
        <v>907</v>
      </c>
      <c r="C197" s="85">
        <v>7</v>
      </c>
      <c r="D197" s="85">
        <v>3</v>
      </c>
      <c r="E197" s="71" t="s">
        <v>262</v>
      </c>
      <c r="F197" s="72" t="s">
        <v>121</v>
      </c>
      <c r="G197" s="74">
        <v>39</v>
      </c>
      <c r="H197" s="74">
        <v>0</v>
      </c>
      <c r="I197" s="75">
        <v>0</v>
      </c>
    </row>
    <row r="198" spans="1:9" ht="31.5" x14ac:dyDescent="0.25">
      <c r="A198" s="84" t="s">
        <v>129</v>
      </c>
      <c r="B198" s="89">
        <v>907</v>
      </c>
      <c r="C198" s="85">
        <v>7</v>
      </c>
      <c r="D198" s="85">
        <v>5</v>
      </c>
      <c r="E198" s="71" t="s">
        <v>114</v>
      </c>
      <c r="F198" s="72" t="s">
        <v>114</v>
      </c>
      <c r="G198" s="74">
        <v>281.8</v>
      </c>
      <c r="H198" s="74">
        <v>41</v>
      </c>
      <c r="I198" s="75">
        <v>0.14549325762952448</v>
      </c>
    </row>
    <row r="199" spans="1:9" ht="31.5" x14ac:dyDescent="0.25">
      <c r="A199" s="84" t="s">
        <v>638</v>
      </c>
      <c r="B199" s="89">
        <v>907</v>
      </c>
      <c r="C199" s="85">
        <v>7</v>
      </c>
      <c r="D199" s="85">
        <v>5</v>
      </c>
      <c r="E199" s="71" t="s">
        <v>113</v>
      </c>
      <c r="F199" s="72" t="s">
        <v>114</v>
      </c>
      <c r="G199" s="74">
        <v>281.8</v>
      </c>
      <c r="H199" s="74">
        <v>41</v>
      </c>
      <c r="I199" s="75">
        <v>0.14549325762952448</v>
      </c>
    </row>
    <row r="200" spans="1:9" ht="31.5" x14ac:dyDescent="0.25">
      <c r="A200" s="84" t="s">
        <v>639</v>
      </c>
      <c r="B200" s="89">
        <v>907</v>
      </c>
      <c r="C200" s="85">
        <v>7</v>
      </c>
      <c r="D200" s="85">
        <v>5</v>
      </c>
      <c r="E200" s="71" t="s">
        <v>115</v>
      </c>
      <c r="F200" s="72" t="s">
        <v>114</v>
      </c>
      <c r="G200" s="74">
        <v>269.8</v>
      </c>
      <c r="H200" s="74">
        <v>41</v>
      </c>
      <c r="I200" s="75">
        <v>0.15196441808747219</v>
      </c>
    </row>
    <row r="201" spans="1:9" ht="31.5" x14ac:dyDescent="0.25">
      <c r="A201" s="84" t="s">
        <v>116</v>
      </c>
      <c r="B201" s="89">
        <v>907</v>
      </c>
      <c r="C201" s="85">
        <v>7</v>
      </c>
      <c r="D201" s="85">
        <v>5</v>
      </c>
      <c r="E201" s="71" t="s">
        <v>117</v>
      </c>
      <c r="F201" s="72" t="s">
        <v>114</v>
      </c>
      <c r="G201" s="74">
        <v>91.8</v>
      </c>
      <c r="H201" s="74">
        <v>3.3</v>
      </c>
      <c r="I201" s="75">
        <v>3.5947712418300651E-2</v>
      </c>
    </row>
    <row r="202" spans="1:9" ht="31.5" x14ac:dyDescent="0.25">
      <c r="A202" s="84" t="s">
        <v>127</v>
      </c>
      <c r="B202" s="89">
        <v>907</v>
      </c>
      <c r="C202" s="85">
        <v>7</v>
      </c>
      <c r="D202" s="85">
        <v>5</v>
      </c>
      <c r="E202" s="71" t="s">
        <v>128</v>
      </c>
      <c r="F202" s="72" t="s">
        <v>114</v>
      </c>
      <c r="G202" s="74">
        <v>91.8</v>
      </c>
      <c r="H202" s="74">
        <v>3.3</v>
      </c>
      <c r="I202" s="75">
        <v>3.5947712418300651E-2</v>
      </c>
    </row>
    <row r="203" spans="1:9" ht="31.5" x14ac:dyDescent="0.25">
      <c r="A203" s="84" t="s">
        <v>120</v>
      </c>
      <c r="B203" s="89">
        <v>907</v>
      </c>
      <c r="C203" s="85">
        <v>7</v>
      </c>
      <c r="D203" s="85">
        <v>5</v>
      </c>
      <c r="E203" s="71" t="s">
        <v>128</v>
      </c>
      <c r="F203" s="72" t="s">
        <v>121</v>
      </c>
      <c r="G203" s="74">
        <v>91.8</v>
      </c>
      <c r="H203" s="74">
        <v>3.3</v>
      </c>
      <c r="I203" s="75">
        <v>3.5947712418300651E-2</v>
      </c>
    </row>
    <row r="204" spans="1:9" ht="31.5" x14ac:dyDescent="0.25">
      <c r="A204" s="84" t="s">
        <v>142</v>
      </c>
      <c r="B204" s="89">
        <v>907</v>
      </c>
      <c r="C204" s="85">
        <v>7</v>
      </c>
      <c r="D204" s="85">
        <v>5</v>
      </c>
      <c r="E204" s="71" t="s">
        <v>143</v>
      </c>
      <c r="F204" s="72" t="s">
        <v>114</v>
      </c>
      <c r="G204" s="74">
        <v>171.2</v>
      </c>
      <c r="H204" s="74">
        <v>37.700000000000003</v>
      </c>
      <c r="I204" s="75">
        <v>0.22021028037383181</v>
      </c>
    </row>
    <row r="205" spans="1:9" ht="31.5" x14ac:dyDescent="0.25">
      <c r="A205" s="84" t="s">
        <v>127</v>
      </c>
      <c r="B205" s="89">
        <v>907</v>
      </c>
      <c r="C205" s="85">
        <v>7</v>
      </c>
      <c r="D205" s="85">
        <v>5</v>
      </c>
      <c r="E205" s="71" t="s">
        <v>156</v>
      </c>
      <c r="F205" s="72" t="s">
        <v>114</v>
      </c>
      <c r="G205" s="74">
        <v>171.2</v>
      </c>
      <c r="H205" s="74">
        <v>37.700000000000003</v>
      </c>
      <c r="I205" s="75">
        <v>0.22021028037383181</v>
      </c>
    </row>
    <row r="206" spans="1:9" ht="31.5" x14ac:dyDescent="0.25">
      <c r="A206" s="84" t="s">
        <v>120</v>
      </c>
      <c r="B206" s="89">
        <v>907</v>
      </c>
      <c r="C206" s="85">
        <v>7</v>
      </c>
      <c r="D206" s="85">
        <v>5</v>
      </c>
      <c r="E206" s="71" t="s">
        <v>156</v>
      </c>
      <c r="F206" s="72" t="s">
        <v>121</v>
      </c>
      <c r="G206" s="74">
        <v>171.2</v>
      </c>
      <c r="H206" s="74">
        <v>37.700000000000003</v>
      </c>
      <c r="I206" s="75">
        <v>0.22021028037383181</v>
      </c>
    </row>
    <row r="207" spans="1:9" ht="31.5" x14ac:dyDescent="0.25">
      <c r="A207" s="84" t="s">
        <v>182</v>
      </c>
      <c r="B207" s="89">
        <v>907</v>
      </c>
      <c r="C207" s="85">
        <v>7</v>
      </c>
      <c r="D207" s="85">
        <v>5</v>
      </c>
      <c r="E207" s="71" t="s">
        <v>183</v>
      </c>
      <c r="F207" s="72" t="s">
        <v>114</v>
      </c>
      <c r="G207" s="74">
        <v>6.8</v>
      </c>
      <c r="H207" s="74">
        <v>0</v>
      </c>
      <c r="I207" s="75">
        <v>0</v>
      </c>
    </row>
    <row r="208" spans="1:9" ht="31.5" x14ac:dyDescent="0.25">
      <c r="A208" s="84" t="s">
        <v>127</v>
      </c>
      <c r="B208" s="89">
        <v>907</v>
      </c>
      <c r="C208" s="85">
        <v>7</v>
      </c>
      <c r="D208" s="85">
        <v>5</v>
      </c>
      <c r="E208" s="71" t="s">
        <v>187</v>
      </c>
      <c r="F208" s="72" t="s">
        <v>114</v>
      </c>
      <c r="G208" s="74">
        <v>6.8</v>
      </c>
      <c r="H208" s="74">
        <v>0</v>
      </c>
      <c r="I208" s="75">
        <v>0</v>
      </c>
    </row>
    <row r="209" spans="1:9" ht="31.5" x14ac:dyDescent="0.25">
      <c r="A209" s="84" t="s">
        <v>120</v>
      </c>
      <c r="B209" s="89">
        <v>907</v>
      </c>
      <c r="C209" s="85">
        <v>7</v>
      </c>
      <c r="D209" s="85">
        <v>5</v>
      </c>
      <c r="E209" s="71" t="s">
        <v>187</v>
      </c>
      <c r="F209" s="72" t="s">
        <v>121</v>
      </c>
      <c r="G209" s="74">
        <v>6.8</v>
      </c>
      <c r="H209" s="74">
        <v>0</v>
      </c>
      <c r="I209" s="75">
        <v>0</v>
      </c>
    </row>
    <row r="210" spans="1:9" ht="47.25" x14ac:dyDescent="0.25">
      <c r="A210" s="84" t="s">
        <v>650</v>
      </c>
      <c r="B210" s="89">
        <v>907</v>
      </c>
      <c r="C210" s="85">
        <v>7</v>
      </c>
      <c r="D210" s="85">
        <v>5</v>
      </c>
      <c r="E210" s="71" t="s">
        <v>191</v>
      </c>
      <c r="F210" s="72" t="s">
        <v>114</v>
      </c>
      <c r="G210" s="74">
        <v>12</v>
      </c>
      <c r="H210" s="74">
        <v>0</v>
      </c>
      <c r="I210" s="75">
        <v>0</v>
      </c>
    </row>
    <row r="211" spans="1:9" ht="31.5" x14ac:dyDescent="0.25">
      <c r="A211" s="84" t="s">
        <v>192</v>
      </c>
      <c r="B211" s="89">
        <v>907</v>
      </c>
      <c r="C211" s="85">
        <v>7</v>
      </c>
      <c r="D211" s="85">
        <v>5</v>
      </c>
      <c r="E211" s="71" t="s">
        <v>193</v>
      </c>
      <c r="F211" s="72" t="s">
        <v>114</v>
      </c>
      <c r="G211" s="74">
        <v>12</v>
      </c>
      <c r="H211" s="74">
        <v>0</v>
      </c>
      <c r="I211" s="75">
        <v>0</v>
      </c>
    </row>
    <row r="212" spans="1:9" ht="31.5" x14ac:dyDescent="0.25">
      <c r="A212" s="84" t="s">
        <v>127</v>
      </c>
      <c r="B212" s="89">
        <v>907</v>
      </c>
      <c r="C212" s="85">
        <v>7</v>
      </c>
      <c r="D212" s="85">
        <v>5</v>
      </c>
      <c r="E212" s="71" t="s">
        <v>651</v>
      </c>
      <c r="F212" s="72" t="s">
        <v>114</v>
      </c>
      <c r="G212" s="74">
        <v>12</v>
      </c>
      <c r="H212" s="74">
        <v>0</v>
      </c>
      <c r="I212" s="75">
        <v>0</v>
      </c>
    </row>
    <row r="213" spans="1:9" ht="31.5" x14ac:dyDescent="0.25">
      <c r="A213" s="84" t="s">
        <v>120</v>
      </c>
      <c r="B213" s="89">
        <v>907</v>
      </c>
      <c r="C213" s="85">
        <v>7</v>
      </c>
      <c r="D213" s="85">
        <v>5</v>
      </c>
      <c r="E213" s="71" t="s">
        <v>651</v>
      </c>
      <c r="F213" s="72" t="s">
        <v>121</v>
      </c>
      <c r="G213" s="74">
        <v>12</v>
      </c>
      <c r="H213" s="74">
        <v>0</v>
      </c>
      <c r="I213" s="75">
        <v>0</v>
      </c>
    </row>
    <row r="214" spans="1:9" x14ac:dyDescent="0.25">
      <c r="A214" s="84" t="s">
        <v>209</v>
      </c>
      <c r="B214" s="89">
        <v>907</v>
      </c>
      <c r="C214" s="85">
        <v>7</v>
      </c>
      <c r="D214" s="85">
        <v>7</v>
      </c>
      <c r="E214" s="71" t="s">
        <v>114</v>
      </c>
      <c r="F214" s="72" t="s">
        <v>114</v>
      </c>
      <c r="G214" s="74">
        <v>2838.4</v>
      </c>
      <c r="H214" s="74">
        <v>407</v>
      </c>
      <c r="I214" s="75">
        <v>0.14339064261555806</v>
      </c>
    </row>
    <row r="215" spans="1:9" ht="31.5" x14ac:dyDescent="0.25">
      <c r="A215" s="84" t="s">
        <v>638</v>
      </c>
      <c r="B215" s="89">
        <v>907</v>
      </c>
      <c r="C215" s="85">
        <v>7</v>
      </c>
      <c r="D215" s="85">
        <v>7</v>
      </c>
      <c r="E215" s="71" t="s">
        <v>113</v>
      </c>
      <c r="F215" s="72" t="s">
        <v>114</v>
      </c>
      <c r="G215" s="74">
        <v>2838.4</v>
      </c>
      <c r="H215" s="74">
        <v>407</v>
      </c>
      <c r="I215" s="75">
        <v>0.14339064261555806</v>
      </c>
    </row>
    <row r="216" spans="1:9" ht="47.25" x14ac:dyDescent="0.25">
      <c r="A216" s="84" t="s">
        <v>650</v>
      </c>
      <c r="B216" s="89">
        <v>907</v>
      </c>
      <c r="C216" s="85">
        <v>7</v>
      </c>
      <c r="D216" s="85">
        <v>7</v>
      </c>
      <c r="E216" s="71" t="s">
        <v>191</v>
      </c>
      <c r="F216" s="72" t="s">
        <v>114</v>
      </c>
      <c r="G216" s="74">
        <v>2838.4</v>
      </c>
      <c r="H216" s="74">
        <v>407</v>
      </c>
      <c r="I216" s="75">
        <v>0.14339064261555806</v>
      </c>
    </row>
    <row r="217" spans="1:9" ht="31.5" x14ac:dyDescent="0.25">
      <c r="A217" s="84" t="s">
        <v>206</v>
      </c>
      <c r="B217" s="89">
        <v>907</v>
      </c>
      <c r="C217" s="85">
        <v>7</v>
      </c>
      <c r="D217" s="85">
        <v>7</v>
      </c>
      <c r="E217" s="71" t="s">
        <v>207</v>
      </c>
      <c r="F217" s="72" t="s">
        <v>114</v>
      </c>
      <c r="G217" s="74">
        <v>2838.4</v>
      </c>
      <c r="H217" s="74">
        <v>407</v>
      </c>
      <c r="I217" s="75">
        <v>0.14339064261555806</v>
      </c>
    </row>
    <row r="218" spans="1:9" ht="31.5" x14ac:dyDescent="0.25">
      <c r="A218" s="84" t="s">
        <v>125</v>
      </c>
      <c r="B218" s="89">
        <v>907</v>
      </c>
      <c r="C218" s="85">
        <v>7</v>
      </c>
      <c r="D218" s="85">
        <v>7</v>
      </c>
      <c r="E218" s="71" t="s">
        <v>208</v>
      </c>
      <c r="F218" s="72" t="s">
        <v>114</v>
      </c>
      <c r="G218" s="74">
        <v>408.4</v>
      </c>
      <c r="H218" s="74">
        <v>358.4</v>
      </c>
      <c r="I218" s="75">
        <v>0.87757100881488737</v>
      </c>
    </row>
    <row r="219" spans="1:9" ht="31.5" x14ac:dyDescent="0.25">
      <c r="A219" s="84" t="s">
        <v>120</v>
      </c>
      <c r="B219" s="89">
        <v>907</v>
      </c>
      <c r="C219" s="85">
        <v>7</v>
      </c>
      <c r="D219" s="85">
        <v>7</v>
      </c>
      <c r="E219" s="71" t="s">
        <v>208</v>
      </c>
      <c r="F219" s="72" t="s">
        <v>121</v>
      </c>
      <c r="G219" s="74">
        <v>408.4</v>
      </c>
      <c r="H219" s="74">
        <v>358.4</v>
      </c>
      <c r="I219" s="75">
        <v>0.87757100881488737</v>
      </c>
    </row>
    <row r="220" spans="1:9" ht="78.75" x14ac:dyDescent="0.25">
      <c r="A220" s="84" t="s">
        <v>210</v>
      </c>
      <c r="B220" s="89">
        <v>907</v>
      </c>
      <c r="C220" s="85">
        <v>7</v>
      </c>
      <c r="D220" s="85">
        <v>7</v>
      </c>
      <c r="E220" s="71" t="s">
        <v>211</v>
      </c>
      <c r="F220" s="72" t="s">
        <v>114</v>
      </c>
      <c r="G220" s="74">
        <v>2430</v>
      </c>
      <c r="H220" s="74">
        <v>48.6</v>
      </c>
      <c r="I220" s="75">
        <v>0.02</v>
      </c>
    </row>
    <row r="221" spans="1:9" ht="31.5" x14ac:dyDescent="0.25">
      <c r="A221" s="84" t="s">
        <v>120</v>
      </c>
      <c r="B221" s="89">
        <v>907</v>
      </c>
      <c r="C221" s="85">
        <v>7</v>
      </c>
      <c r="D221" s="85">
        <v>7</v>
      </c>
      <c r="E221" s="71" t="s">
        <v>211</v>
      </c>
      <c r="F221" s="72" t="s">
        <v>121</v>
      </c>
      <c r="G221" s="74">
        <v>2430</v>
      </c>
      <c r="H221" s="74">
        <v>48.6</v>
      </c>
      <c r="I221" s="75">
        <v>0.02</v>
      </c>
    </row>
    <row r="222" spans="1:9" x14ac:dyDescent="0.25">
      <c r="A222" s="84" t="s">
        <v>196</v>
      </c>
      <c r="B222" s="89">
        <v>907</v>
      </c>
      <c r="C222" s="85">
        <v>7</v>
      </c>
      <c r="D222" s="85">
        <v>9</v>
      </c>
      <c r="E222" s="71" t="s">
        <v>114</v>
      </c>
      <c r="F222" s="72" t="s">
        <v>114</v>
      </c>
      <c r="G222" s="74">
        <v>18411.2</v>
      </c>
      <c r="H222" s="74">
        <v>8601.7999999999993</v>
      </c>
      <c r="I222" s="75">
        <v>0.46720474493786385</v>
      </c>
    </row>
    <row r="223" spans="1:9" ht="31.5" x14ac:dyDescent="0.25">
      <c r="A223" s="84" t="s">
        <v>638</v>
      </c>
      <c r="B223" s="89">
        <v>907</v>
      </c>
      <c r="C223" s="85">
        <v>7</v>
      </c>
      <c r="D223" s="85">
        <v>9</v>
      </c>
      <c r="E223" s="71" t="s">
        <v>113</v>
      </c>
      <c r="F223" s="72" t="s">
        <v>114</v>
      </c>
      <c r="G223" s="74">
        <v>18358.099999999999</v>
      </c>
      <c r="H223" s="74">
        <v>8601.7999999999993</v>
      </c>
      <c r="I223" s="75">
        <v>0.46855611419482407</v>
      </c>
    </row>
    <row r="224" spans="1:9" ht="47.25" x14ac:dyDescent="0.25">
      <c r="A224" s="84" t="s">
        <v>650</v>
      </c>
      <c r="B224" s="89">
        <v>907</v>
      </c>
      <c r="C224" s="85">
        <v>7</v>
      </c>
      <c r="D224" s="85">
        <v>9</v>
      </c>
      <c r="E224" s="71" t="s">
        <v>191</v>
      </c>
      <c r="F224" s="72" t="s">
        <v>114</v>
      </c>
      <c r="G224" s="74">
        <v>18358.099999999999</v>
      </c>
      <c r="H224" s="74">
        <v>8601.7999999999993</v>
      </c>
      <c r="I224" s="75">
        <v>0.46855611419482407</v>
      </c>
    </row>
    <row r="225" spans="1:9" ht="31.5" x14ac:dyDescent="0.25">
      <c r="A225" s="84" t="s">
        <v>192</v>
      </c>
      <c r="B225" s="89">
        <v>907</v>
      </c>
      <c r="C225" s="85">
        <v>7</v>
      </c>
      <c r="D225" s="85">
        <v>9</v>
      </c>
      <c r="E225" s="71" t="s">
        <v>193</v>
      </c>
      <c r="F225" s="72" t="s">
        <v>114</v>
      </c>
      <c r="G225" s="74">
        <v>17138.099999999999</v>
      </c>
      <c r="H225" s="74">
        <v>7778.7</v>
      </c>
      <c r="I225" s="75">
        <v>0.45388345265811264</v>
      </c>
    </row>
    <row r="226" spans="1:9" ht="31.5" x14ac:dyDescent="0.25">
      <c r="A226" s="84" t="s">
        <v>194</v>
      </c>
      <c r="B226" s="89">
        <v>907</v>
      </c>
      <c r="C226" s="85">
        <v>7</v>
      </c>
      <c r="D226" s="85">
        <v>9</v>
      </c>
      <c r="E226" s="71" t="s">
        <v>195</v>
      </c>
      <c r="F226" s="72" t="s">
        <v>114</v>
      </c>
      <c r="G226" s="74">
        <v>565.70000000000005</v>
      </c>
      <c r="H226" s="74">
        <v>251.9</v>
      </c>
      <c r="I226" s="75">
        <v>0.44528902245006186</v>
      </c>
    </row>
    <row r="227" spans="1:9" ht="31.5" x14ac:dyDescent="0.25">
      <c r="A227" s="84" t="s">
        <v>120</v>
      </c>
      <c r="B227" s="89">
        <v>907</v>
      </c>
      <c r="C227" s="85">
        <v>7</v>
      </c>
      <c r="D227" s="85">
        <v>9</v>
      </c>
      <c r="E227" s="71" t="s">
        <v>195</v>
      </c>
      <c r="F227" s="72" t="s">
        <v>121</v>
      </c>
      <c r="G227" s="74">
        <v>563.1</v>
      </c>
      <c r="H227" s="74">
        <v>250.6</v>
      </c>
      <c r="I227" s="75">
        <v>0.44503640561179186</v>
      </c>
    </row>
    <row r="228" spans="1:9" x14ac:dyDescent="0.25">
      <c r="A228" s="84" t="s">
        <v>132</v>
      </c>
      <c r="B228" s="89">
        <v>907</v>
      </c>
      <c r="C228" s="85">
        <v>7</v>
      </c>
      <c r="D228" s="85">
        <v>9</v>
      </c>
      <c r="E228" s="71" t="s">
        <v>195</v>
      </c>
      <c r="F228" s="72" t="s">
        <v>133</v>
      </c>
      <c r="G228" s="74">
        <v>2.6</v>
      </c>
      <c r="H228" s="74">
        <v>1.3</v>
      </c>
      <c r="I228" s="75">
        <v>0.5</v>
      </c>
    </row>
    <row r="229" spans="1:9" ht="20.25" customHeight="1" x14ac:dyDescent="0.25">
      <c r="A229" s="84" t="s">
        <v>130</v>
      </c>
      <c r="B229" s="89">
        <v>907</v>
      </c>
      <c r="C229" s="85">
        <v>7</v>
      </c>
      <c r="D229" s="85">
        <v>9</v>
      </c>
      <c r="E229" s="71" t="s">
        <v>197</v>
      </c>
      <c r="F229" s="72" t="s">
        <v>114</v>
      </c>
      <c r="G229" s="74">
        <v>149.5</v>
      </c>
      <c r="H229" s="74">
        <v>24</v>
      </c>
      <c r="I229" s="75">
        <v>0.16053511705685619</v>
      </c>
    </row>
    <row r="230" spans="1:9" ht="31.5" x14ac:dyDescent="0.25">
      <c r="A230" s="84" t="s">
        <v>120</v>
      </c>
      <c r="B230" s="89">
        <v>907</v>
      </c>
      <c r="C230" s="85">
        <v>7</v>
      </c>
      <c r="D230" s="85">
        <v>9</v>
      </c>
      <c r="E230" s="71" t="s">
        <v>197</v>
      </c>
      <c r="F230" s="72" t="s">
        <v>121</v>
      </c>
      <c r="G230" s="74">
        <v>149.5</v>
      </c>
      <c r="H230" s="74">
        <v>24</v>
      </c>
      <c r="I230" s="75">
        <v>0.16053511705685619</v>
      </c>
    </row>
    <row r="231" spans="1:9" ht="173.25" x14ac:dyDescent="0.25">
      <c r="A231" s="84" t="s">
        <v>189</v>
      </c>
      <c r="B231" s="89">
        <v>907</v>
      </c>
      <c r="C231" s="85">
        <v>7</v>
      </c>
      <c r="D231" s="85">
        <v>9</v>
      </c>
      <c r="E231" s="71" t="s">
        <v>652</v>
      </c>
      <c r="F231" s="72" t="s">
        <v>114</v>
      </c>
      <c r="G231" s="74">
        <v>16422.900000000001</v>
      </c>
      <c r="H231" s="74">
        <v>7502.8</v>
      </c>
      <c r="I231" s="75">
        <v>0.45684988643905761</v>
      </c>
    </row>
    <row r="232" spans="1:9" ht="78.75" x14ac:dyDescent="0.25">
      <c r="A232" s="84" t="s">
        <v>136</v>
      </c>
      <c r="B232" s="89">
        <v>907</v>
      </c>
      <c r="C232" s="85">
        <v>7</v>
      </c>
      <c r="D232" s="85">
        <v>9</v>
      </c>
      <c r="E232" s="71" t="s">
        <v>652</v>
      </c>
      <c r="F232" s="72" t="s">
        <v>137</v>
      </c>
      <c r="G232" s="74">
        <v>16422.900000000001</v>
      </c>
      <c r="H232" s="74">
        <v>7502.8</v>
      </c>
      <c r="I232" s="75">
        <v>0.45684988643905761</v>
      </c>
    </row>
    <row r="233" spans="1:9" ht="31.5" x14ac:dyDescent="0.25">
      <c r="A233" s="84" t="s">
        <v>198</v>
      </c>
      <c r="B233" s="89">
        <v>907</v>
      </c>
      <c r="C233" s="85">
        <v>7</v>
      </c>
      <c r="D233" s="85">
        <v>9</v>
      </c>
      <c r="E233" s="71" t="s">
        <v>199</v>
      </c>
      <c r="F233" s="72" t="s">
        <v>114</v>
      </c>
      <c r="G233" s="74">
        <v>10</v>
      </c>
      <c r="H233" s="74">
        <v>0</v>
      </c>
      <c r="I233" s="75">
        <v>0</v>
      </c>
    </row>
    <row r="234" spans="1:9" ht="63" x14ac:dyDescent="0.25">
      <c r="A234" s="84" t="s">
        <v>200</v>
      </c>
      <c r="B234" s="89">
        <v>907</v>
      </c>
      <c r="C234" s="85">
        <v>7</v>
      </c>
      <c r="D234" s="85">
        <v>9</v>
      </c>
      <c r="E234" s="71" t="s">
        <v>201</v>
      </c>
      <c r="F234" s="72" t="s">
        <v>114</v>
      </c>
      <c r="G234" s="74">
        <v>10</v>
      </c>
      <c r="H234" s="74">
        <v>0</v>
      </c>
      <c r="I234" s="75">
        <v>0</v>
      </c>
    </row>
    <row r="235" spans="1:9" ht="31.5" x14ac:dyDescent="0.25">
      <c r="A235" s="84" t="s">
        <v>120</v>
      </c>
      <c r="B235" s="89">
        <v>907</v>
      </c>
      <c r="C235" s="85">
        <v>7</v>
      </c>
      <c r="D235" s="85">
        <v>9</v>
      </c>
      <c r="E235" s="71" t="s">
        <v>201</v>
      </c>
      <c r="F235" s="72" t="s">
        <v>121</v>
      </c>
      <c r="G235" s="74">
        <v>10</v>
      </c>
      <c r="H235" s="74">
        <v>0</v>
      </c>
      <c r="I235" s="75">
        <v>0</v>
      </c>
    </row>
    <row r="236" spans="1:9" ht="47.25" x14ac:dyDescent="0.25">
      <c r="A236" s="84" t="s">
        <v>202</v>
      </c>
      <c r="B236" s="89">
        <v>907</v>
      </c>
      <c r="C236" s="85">
        <v>7</v>
      </c>
      <c r="D236" s="85">
        <v>9</v>
      </c>
      <c r="E236" s="71" t="s">
        <v>203</v>
      </c>
      <c r="F236" s="72" t="s">
        <v>114</v>
      </c>
      <c r="G236" s="74">
        <v>1210</v>
      </c>
      <c r="H236" s="74">
        <v>823.1</v>
      </c>
      <c r="I236" s="75">
        <v>0.6802479338842975</v>
      </c>
    </row>
    <row r="237" spans="1:9" ht="63" x14ac:dyDescent="0.25">
      <c r="A237" s="84" t="s">
        <v>204</v>
      </c>
      <c r="B237" s="89">
        <v>907</v>
      </c>
      <c r="C237" s="85">
        <v>7</v>
      </c>
      <c r="D237" s="85">
        <v>9</v>
      </c>
      <c r="E237" s="71" t="s">
        <v>205</v>
      </c>
      <c r="F237" s="72" t="s">
        <v>114</v>
      </c>
      <c r="G237" s="74">
        <v>1210</v>
      </c>
      <c r="H237" s="74">
        <v>823.1</v>
      </c>
      <c r="I237" s="75">
        <v>0.6802479338842975</v>
      </c>
    </row>
    <row r="238" spans="1:9" ht="31.5" x14ac:dyDescent="0.25">
      <c r="A238" s="84" t="s">
        <v>120</v>
      </c>
      <c r="B238" s="89">
        <v>907</v>
      </c>
      <c r="C238" s="85">
        <v>7</v>
      </c>
      <c r="D238" s="85">
        <v>9</v>
      </c>
      <c r="E238" s="71" t="s">
        <v>205</v>
      </c>
      <c r="F238" s="72" t="s">
        <v>121</v>
      </c>
      <c r="G238" s="74">
        <v>1180</v>
      </c>
      <c r="H238" s="74">
        <v>814.1</v>
      </c>
      <c r="I238" s="75">
        <v>0.68991525423728817</v>
      </c>
    </row>
    <row r="239" spans="1:9" x14ac:dyDescent="0.25">
      <c r="A239" s="84" t="s">
        <v>167</v>
      </c>
      <c r="B239" s="89">
        <v>907</v>
      </c>
      <c r="C239" s="85">
        <v>7</v>
      </c>
      <c r="D239" s="85">
        <v>9</v>
      </c>
      <c r="E239" s="71" t="s">
        <v>205</v>
      </c>
      <c r="F239" s="72" t="s">
        <v>168</v>
      </c>
      <c r="G239" s="74">
        <v>30</v>
      </c>
      <c r="H239" s="74">
        <v>9</v>
      </c>
      <c r="I239" s="75">
        <v>0.3</v>
      </c>
    </row>
    <row r="240" spans="1:9" ht="63" x14ac:dyDescent="0.25">
      <c r="A240" s="84" t="s">
        <v>664</v>
      </c>
      <c r="B240" s="89">
        <v>907</v>
      </c>
      <c r="C240" s="85">
        <v>7</v>
      </c>
      <c r="D240" s="85">
        <v>9</v>
      </c>
      <c r="E240" s="71" t="s">
        <v>242</v>
      </c>
      <c r="F240" s="72" t="s">
        <v>114</v>
      </c>
      <c r="G240" s="74">
        <v>15.7</v>
      </c>
      <c r="H240" s="74">
        <v>0</v>
      </c>
      <c r="I240" s="75">
        <v>0</v>
      </c>
    </row>
    <row r="241" spans="1:9" ht="63" x14ac:dyDescent="0.25">
      <c r="A241" s="84" t="s">
        <v>678</v>
      </c>
      <c r="B241" s="89">
        <v>907</v>
      </c>
      <c r="C241" s="85">
        <v>7</v>
      </c>
      <c r="D241" s="85">
        <v>9</v>
      </c>
      <c r="E241" s="71" t="s">
        <v>259</v>
      </c>
      <c r="F241" s="72" t="s">
        <v>114</v>
      </c>
      <c r="G241" s="74">
        <v>15.7</v>
      </c>
      <c r="H241" s="74">
        <v>0</v>
      </c>
      <c r="I241" s="75">
        <v>0</v>
      </c>
    </row>
    <row r="242" spans="1:9" ht="47.25" x14ac:dyDescent="0.25">
      <c r="A242" s="84" t="s">
        <v>260</v>
      </c>
      <c r="B242" s="89">
        <v>907</v>
      </c>
      <c r="C242" s="85">
        <v>7</v>
      </c>
      <c r="D242" s="85">
        <v>9</v>
      </c>
      <c r="E242" s="71" t="s">
        <v>261</v>
      </c>
      <c r="F242" s="72" t="s">
        <v>114</v>
      </c>
      <c r="G242" s="74">
        <v>15.7</v>
      </c>
      <c r="H242" s="74">
        <v>0</v>
      </c>
      <c r="I242" s="75">
        <v>0</v>
      </c>
    </row>
    <row r="243" spans="1:9" ht="63" x14ac:dyDescent="0.25">
      <c r="A243" s="84" t="s">
        <v>200</v>
      </c>
      <c r="B243" s="89">
        <v>907</v>
      </c>
      <c r="C243" s="85">
        <v>7</v>
      </c>
      <c r="D243" s="85">
        <v>9</v>
      </c>
      <c r="E243" s="71" t="s">
        <v>262</v>
      </c>
      <c r="F243" s="72" t="s">
        <v>114</v>
      </c>
      <c r="G243" s="74">
        <v>15.7</v>
      </c>
      <c r="H243" s="74">
        <v>0</v>
      </c>
      <c r="I243" s="75">
        <v>0</v>
      </c>
    </row>
    <row r="244" spans="1:9" ht="31.5" x14ac:dyDescent="0.25">
      <c r="A244" s="84" t="s">
        <v>120</v>
      </c>
      <c r="B244" s="89">
        <v>907</v>
      </c>
      <c r="C244" s="85">
        <v>7</v>
      </c>
      <c r="D244" s="85">
        <v>9</v>
      </c>
      <c r="E244" s="71" t="s">
        <v>262</v>
      </c>
      <c r="F244" s="72" t="s">
        <v>121</v>
      </c>
      <c r="G244" s="74">
        <v>15.7</v>
      </c>
      <c r="H244" s="74">
        <v>0</v>
      </c>
      <c r="I244" s="75">
        <v>0</v>
      </c>
    </row>
    <row r="245" spans="1:9" ht="47.25" x14ac:dyDescent="0.25">
      <c r="A245" s="84" t="s">
        <v>711</v>
      </c>
      <c r="B245" s="89">
        <v>907</v>
      </c>
      <c r="C245" s="85">
        <v>7</v>
      </c>
      <c r="D245" s="85">
        <v>9</v>
      </c>
      <c r="E245" s="71" t="s">
        <v>385</v>
      </c>
      <c r="F245" s="72" t="s">
        <v>114</v>
      </c>
      <c r="G245" s="74">
        <v>37.4</v>
      </c>
      <c r="H245" s="74">
        <v>0</v>
      </c>
      <c r="I245" s="75">
        <v>0</v>
      </c>
    </row>
    <row r="246" spans="1:9" ht="47.25" x14ac:dyDescent="0.25">
      <c r="A246" s="84" t="s">
        <v>712</v>
      </c>
      <c r="B246" s="89">
        <v>907</v>
      </c>
      <c r="C246" s="85">
        <v>7</v>
      </c>
      <c r="D246" s="85">
        <v>9</v>
      </c>
      <c r="E246" s="71" t="s">
        <v>386</v>
      </c>
      <c r="F246" s="72" t="s">
        <v>114</v>
      </c>
      <c r="G246" s="74">
        <v>37.4</v>
      </c>
      <c r="H246" s="74">
        <v>0</v>
      </c>
      <c r="I246" s="75">
        <v>0</v>
      </c>
    </row>
    <row r="247" spans="1:9" ht="47.25" x14ac:dyDescent="0.25">
      <c r="A247" s="84" t="s">
        <v>387</v>
      </c>
      <c r="B247" s="89">
        <v>907</v>
      </c>
      <c r="C247" s="85">
        <v>7</v>
      </c>
      <c r="D247" s="85">
        <v>9</v>
      </c>
      <c r="E247" s="71" t="s">
        <v>388</v>
      </c>
      <c r="F247" s="72" t="s">
        <v>114</v>
      </c>
      <c r="G247" s="74">
        <v>37.4</v>
      </c>
      <c r="H247" s="74">
        <v>0</v>
      </c>
      <c r="I247" s="75">
        <v>0</v>
      </c>
    </row>
    <row r="248" spans="1:9" ht="54.75" customHeight="1" x14ac:dyDescent="0.25">
      <c r="A248" s="84" t="s">
        <v>389</v>
      </c>
      <c r="B248" s="89">
        <v>907</v>
      </c>
      <c r="C248" s="85">
        <v>7</v>
      </c>
      <c r="D248" s="85">
        <v>9</v>
      </c>
      <c r="E248" s="71" t="s">
        <v>390</v>
      </c>
      <c r="F248" s="72" t="s">
        <v>114</v>
      </c>
      <c r="G248" s="74">
        <v>37.4</v>
      </c>
      <c r="H248" s="74">
        <v>0</v>
      </c>
      <c r="I248" s="75">
        <v>0</v>
      </c>
    </row>
    <row r="249" spans="1:9" ht="31.5" x14ac:dyDescent="0.25">
      <c r="A249" s="84" t="s">
        <v>120</v>
      </c>
      <c r="B249" s="89">
        <v>907</v>
      </c>
      <c r="C249" s="85">
        <v>7</v>
      </c>
      <c r="D249" s="85">
        <v>9</v>
      </c>
      <c r="E249" s="71" t="s">
        <v>390</v>
      </c>
      <c r="F249" s="72" t="s">
        <v>121</v>
      </c>
      <c r="G249" s="74">
        <v>37.4</v>
      </c>
      <c r="H249" s="74">
        <v>0</v>
      </c>
      <c r="I249" s="75">
        <v>0</v>
      </c>
    </row>
    <row r="250" spans="1:9" x14ac:dyDescent="0.25">
      <c r="A250" s="84" t="s">
        <v>550</v>
      </c>
      <c r="B250" s="89">
        <v>907</v>
      </c>
      <c r="C250" s="85">
        <v>10</v>
      </c>
      <c r="D250" s="85">
        <v>0</v>
      </c>
      <c r="E250" s="71" t="s">
        <v>114</v>
      </c>
      <c r="F250" s="72" t="s">
        <v>114</v>
      </c>
      <c r="G250" s="74">
        <v>15289.6</v>
      </c>
      <c r="H250" s="74">
        <v>7848.2</v>
      </c>
      <c r="I250" s="75">
        <v>0.51330316031812473</v>
      </c>
    </row>
    <row r="251" spans="1:9" x14ac:dyDescent="0.25">
      <c r="A251" s="84" t="s">
        <v>164</v>
      </c>
      <c r="B251" s="89">
        <v>907</v>
      </c>
      <c r="C251" s="85">
        <v>10</v>
      </c>
      <c r="D251" s="85">
        <v>4</v>
      </c>
      <c r="E251" s="71" t="s">
        <v>114</v>
      </c>
      <c r="F251" s="72" t="s">
        <v>114</v>
      </c>
      <c r="G251" s="74">
        <v>15289.6</v>
      </c>
      <c r="H251" s="74">
        <v>7848.2</v>
      </c>
      <c r="I251" s="75">
        <v>0.51330316031812473</v>
      </c>
    </row>
    <row r="252" spans="1:9" ht="31.5" x14ac:dyDescent="0.25">
      <c r="A252" s="84" t="s">
        <v>638</v>
      </c>
      <c r="B252" s="89">
        <v>907</v>
      </c>
      <c r="C252" s="85">
        <v>10</v>
      </c>
      <c r="D252" s="85">
        <v>4</v>
      </c>
      <c r="E252" s="71" t="s">
        <v>113</v>
      </c>
      <c r="F252" s="72" t="s">
        <v>114</v>
      </c>
      <c r="G252" s="74">
        <v>15289.6</v>
      </c>
      <c r="H252" s="74">
        <v>7848.2</v>
      </c>
      <c r="I252" s="75">
        <v>0.51330316031812473</v>
      </c>
    </row>
    <row r="253" spans="1:9" ht="31.5" x14ac:dyDescent="0.25">
      <c r="A253" s="84" t="s">
        <v>639</v>
      </c>
      <c r="B253" s="89">
        <v>907</v>
      </c>
      <c r="C253" s="85">
        <v>10</v>
      </c>
      <c r="D253" s="85">
        <v>4</v>
      </c>
      <c r="E253" s="71" t="s">
        <v>115</v>
      </c>
      <c r="F253" s="72" t="s">
        <v>114</v>
      </c>
      <c r="G253" s="74">
        <v>15289.6</v>
      </c>
      <c r="H253" s="74">
        <v>7848.2</v>
      </c>
      <c r="I253" s="75">
        <v>0.51330316031812473</v>
      </c>
    </row>
    <row r="254" spans="1:9" ht="31.5" x14ac:dyDescent="0.25">
      <c r="A254" s="84" t="s">
        <v>142</v>
      </c>
      <c r="B254" s="89">
        <v>907</v>
      </c>
      <c r="C254" s="85">
        <v>10</v>
      </c>
      <c r="D254" s="85">
        <v>4</v>
      </c>
      <c r="E254" s="71" t="s">
        <v>143</v>
      </c>
      <c r="F254" s="72" t="s">
        <v>114</v>
      </c>
      <c r="G254" s="74">
        <v>15289.6</v>
      </c>
      <c r="H254" s="74">
        <v>7848.2</v>
      </c>
      <c r="I254" s="75">
        <v>0.51330316031812473</v>
      </c>
    </row>
    <row r="255" spans="1:9" ht="53.25" customHeight="1" x14ac:dyDescent="0.25">
      <c r="A255" s="84" t="s">
        <v>162</v>
      </c>
      <c r="B255" s="89">
        <v>907</v>
      </c>
      <c r="C255" s="85">
        <v>10</v>
      </c>
      <c r="D255" s="85">
        <v>4</v>
      </c>
      <c r="E255" s="71" t="s">
        <v>163</v>
      </c>
      <c r="F255" s="72" t="s">
        <v>114</v>
      </c>
      <c r="G255" s="74">
        <v>15289.6</v>
      </c>
      <c r="H255" s="74">
        <v>7848.2</v>
      </c>
      <c r="I255" s="75">
        <v>0.51330316031812473</v>
      </c>
    </row>
    <row r="256" spans="1:9" ht="31.5" x14ac:dyDescent="0.25">
      <c r="A256" s="84" t="s">
        <v>120</v>
      </c>
      <c r="B256" s="89">
        <v>907</v>
      </c>
      <c r="C256" s="85">
        <v>10</v>
      </c>
      <c r="D256" s="85">
        <v>4</v>
      </c>
      <c r="E256" s="71" t="s">
        <v>163</v>
      </c>
      <c r="F256" s="72" t="s">
        <v>121</v>
      </c>
      <c r="G256" s="74">
        <v>15289.6</v>
      </c>
      <c r="H256" s="74">
        <v>7848.2</v>
      </c>
      <c r="I256" s="75">
        <v>0.51330316031812473</v>
      </c>
    </row>
    <row r="257" spans="1:9" s="69" customFormat="1" x14ac:dyDescent="0.25">
      <c r="A257" s="82" t="s">
        <v>557</v>
      </c>
      <c r="B257" s="155">
        <v>910</v>
      </c>
      <c r="C257" s="83">
        <v>0</v>
      </c>
      <c r="D257" s="83">
        <v>0</v>
      </c>
      <c r="E257" s="64" t="s">
        <v>114</v>
      </c>
      <c r="F257" s="65" t="s">
        <v>114</v>
      </c>
      <c r="G257" s="67">
        <v>178779.7</v>
      </c>
      <c r="H257" s="67">
        <v>94505.600000000006</v>
      </c>
      <c r="I257" s="68">
        <v>0.5286148259561908</v>
      </c>
    </row>
    <row r="258" spans="1:9" x14ac:dyDescent="0.25">
      <c r="A258" s="84" t="s">
        <v>542</v>
      </c>
      <c r="B258" s="89">
        <v>910</v>
      </c>
      <c r="C258" s="85">
        <v>1</v>
      </c>
      <c r="D258" s="85">
        <v>0</v>
      </c>
      <c r="E258" s="71" t="s">
        <v>114</v>
      </c>
      <c r="F258" s="72" t="s">
        <v>114</v>
      </c>
      <c r="G258" s="74">
        <v>50435.3</v>
      </c>
      <c r="H258" s="74">
        <v>21241.4</v>
      </c>
      <c r="I258" s="75">
        <v>0.4211613691204375</v>
      </c>
    </row>
    <row r="259" spans="1:9" ht="47.25" x14ac:dyDescent="0.25">
      <c r="A259" s="84" t="s">
        <v>289</v>
      </c>
      <c r="B259" s="89">
        <v>910</v>
      </c>
      <c r="C259" s="85">
        <v>1</v>
      </c>
      <c r="D259" s="85">
        <v>6</v>
      </c>
      <c r="E259" s="71" t="s">
        <v>114</v>
      </c>
      <c r="F259" s="72" t="s">
        <v>114</v>
      </c>
      <c r="G259" s="74">
        <v>15855.5</v>
      </c>
      <c r="H259" s="74">
        <v>6376.1</v>
      </c>
      <c r="I259" s="75">
        <v>0.40213805934849106</v>
      </c>
    </row>
    <row r="260" spans="1:9" ht="47.25" x14ac:dyDescent="0.25">
      <c r="A260" s="84" t="s">
        <v>687</v>
      </c>
      <c r="B260" s="89">
        <v>910</v>
      </c>
      <c r="C260" s="85">
        <v>1</v>
      </c>
      <c r="D260" s="85">
        <v>6</v>
      </c>
      <c r="E260" s="71" t="s">
        <v>283</v>
      </c>
      <c r="F260" s="72" t="s">
        <v>114</v>
      </c>
      <c r="G260" s="74">
        <v>15855.5</v>
      </c>
      <c r="H260" s="74">
        <v>6376.1</v>
      </c>
      <c r="I260" s="75">
        <v>0.40213805934849106</v>
      </c>
    </row>
    <row r="261" spans="1:9" ht="65.25" customHeight="1" x14ac:dyDescent="0.25">
      <c r="A261" s="84" t="s">
        <v>688</v>
      </c>
      <c r="B261" s="89">
        <v>910</v>
      </c>
      <c r="C261" s="85">
        <v>1</v>
      </c>
      <c r="D261" s="85">
        <v>6</v>
      </c>
      <c r="E261" s="71" t="s">
        <v>284</v>
      </c>
      <c r="F261" s="72" t="s">
        <v>114</v>
      </c>
      <c r="G261" s="74">
        <v>15855.5</v>
      </c>
      <c r="H261" s="74">
        <v>6376.1</v>
      </c>
      <c r="I261" s="75">
        <v>0.40213805934849106</v>
      </c>
    </row>
    <row r="262" spans="1:9" ht="81.75" customHeight="1" x14ac:dyDescent="0.25">
      <c r="A262" s="84" t="s">
        <v>285</v>
      </c>
      <c r="B262" s="89">
        <v>910</v>
      </c>
      <c r="C262" s="85">
        <v>1</v>
      </c>
      <c r="D262" s="85">
        <v>6</v>
      </c>
      <c r="E262" s="71" t="s">
        <v>286</v>
      </c>
      <c r="F262" s="72" t="s">
        <v>114</v>
      </c>
      <c r="G262" s="74">
        <v>15855.5</v>
      </c>
      <c r="H262" s="74">
        <v>6376.1</v>
      </c>
      <c r="I262" s="75">
        <v>0.40213805934849106</v>
      </c>
    </row>
    <row r="263" spans="1:9" ht="31.5" x14ac:dyDescent="0.25">
      <c r="A263" s="84" t="s">
        <v>239</v>
      </c>
      <c r="B263" s="89">
        <v>910</v>
      </c>
      <c r="C263" s="85">
        <v>1</v>
      </c>
      <c r="D263" s="85">
        <v>6</v>
      </c>
      <c r="E263" s="71" t="s">
        <v>288</v>
      </c>
      <c r="F263" s="72" t="s">
        <v>114</v>
      </c>
      <c r="G263" s="74">
        <v>3778.6</v>
      </c>
      <c r="H263" s="74">
        <v>1404.2</v>
      </c>
      <c r="I263" s="75">
        <v>0.37161911819192295</v>
      </c>
    </row>
    <row r="264" spans="1:9" ht="78.75" x14ac:dyDescent="0.25">
      <c r="A264" s="84" t="s">
        <v>136</v>
      </c>
      <c r="B264" s="89">
        <v>910</v>
      </c>
      <c r="C264" s="85">
        <v>1</v>
      </c>
      <c r="D264" s="85">
        <v>6</v>
      </c>
      <c r="E264" s="71" t="s">
        <v>288</v>
      </c>
      <c r="F264" s="72" t="s">
        <v>137</v>
      </c>
      <c r="G264" s="74">
        <v>1375.8</v>
      </c>
      <c r="H264" s="74">
        <v>558.9</v>
      </c>
      <c r="I264" s="75">
        <v>0.40623637156563452</v>
      </c>
    </row>
    <row r="265" spans="1:9" ht="31.5" x14ac:dyDescent="0.25">
      <c r="A265" s="84" t="s">
        <v>120</v>
      </c>
      <c r="B265" s="89">
        <v>910</v>
      </c>
      <c r="C265" s="85">
        <v>1</v>
      </c>
      <c r="D265" s="85">
        <v>6</v>
      </c>
      <c r="E265" s="71" t="s">
        <v>288</v>
      </c>
      <c r="F265" s="72" t="s">
        <v>121</v>
      </c>
      <c r="G265" s="74">
        <v>2402.8000000000002</v>
      </c>
      <c r="H265" s="74">
        <v>845.2</v>
      </c>
      <c r="I265" s="75">
        <v>0.35175628433494255</v>
      </c>
    </row>
    <row r="266" spans="1:9" ht="94.5" x14ac:dyDescent="0.25">
      <c r="A266" s="84" t="s">
        <v>689</v>
      </c>
      <c r="B266" s="89">
        <v>910</v>
      </c>
      <c r="C266" s="85">
        <v>1</v>
      </c>
      <c r="D266" s="85">
        <v>6</v>
      </c>
      <c r="E266" s="71" t="s">
        <v>690</v>
      </c>
      <c r="F266" s="72" t="s">
        <v>114</v>
      </c>
      <c r="G266" s="74">
        <v>47.8</v>
      </c>
      <c r="H266" s="74">
        <v>0</v>
      </c>
      <c r="I266" s="75">
        <v>0</v>
      </c>
    </row>
    <row r="267" spans="1:9" ht="78.75" x14ac:dyDescent="0.25">
      <c r="A267" s="84" t="s">
        <v>136</v>
      </c>
      <c r="B267" s="89">
        <v>910</v>
      </c>
      <c r="C267" s="85">
        <v>1</v>
      </c>
      <c r="D267" s="85">
        <v>6</v>
      </c>
      <c r="E267" s="71" t="s">
        <v>690</v>
      </c>
      <c r="F267" s="72" t="s">
        <v>137</v>
      </c>
      <c r="G267" s="74">
        <v>47.8</v>
      </c>
      <c r="H267" s="74">
        <v>0</v>
      </c>
      <c r="I267" s="75">
        <v>0</v>
      </c>
    </row>
    <row r="268" spans="1:9" ht="173.25" x14ac:dyDescent="0.25">
      <c r="A268" s="84" t="s">
        <v>189</v>
      </c>
      <c r="B268" s="89">
        <v>910</v>
      </c>
      <c r="C268" s="85">
        <v>1</v>
      </c>
      <c r="D268" s="85">
        <v>6</v>
      </c>
      <c r="E268" s="71" t="s">
        <v>691</v>
      </c>
      <c r="F268" s="72" t="s">
        <v>114</v>
      </c>
      <c r="G268" s="74">
        <v>12029.1</v>
      </c>
      <c r="H268" s="74">
        <v>4971.8999999999996</v>
      </c>
      <c r="I268" s="75">
        <v>0.41332269247075837</v>
      </c>
    </row>
    <row r="269" spans="1:9" ht="78.75" x14ac:dyDescent="0.25">
      <c r="A269" s="84" t="s">
        <v>136</v>
      </c>
      <c r="B269" s="89">
        <v>910</v>
      </c>
      <c r="C269" s="85">
        <v>1</v>
      </c>
      <c r="D269" s="85">
        <v>6</v>
      </c>
      <c r="E269" s="71" t="s">
        <v>691</v>
      </c>
      <c r="F269" s="72" t="s">
        <v>137</v>
      </c>
      <c r="G269" s="74">
        <v>12029.1</v>
      </c>
      <c r="H269" s="74">
        <v>4971.8999999999996</v>
      </c>
      <c r="I269" s="75">
        <v>0.41332269247075837</v>
      </c>
    </row>
    <row r="270" spans="1:9" x14ac:dyDescent="0.25">
      <c r="A270" s="84" t="s">
        <v>248</v>
      </c>
      <c r="B270" s="89">
        <v>910</v>
      </c>
      <c r="C270" s="85">
        <v>1</v>
      </c>
      <c r="D270" s="85">
        <v>13</v>
      </c>
      <c r="E270" s="71" t="s">
        <v>114</v>
      </c>
      <c r="F270" s="72" t="s">
        <v>114</v>
      </c>
      <c r="G270" s="74">
        <v>34579.800000000003</v>
      </c>
      <c r="H270" s="74">
        <v>14865.3</v>
      </c>
      <c r="I270" s="75">
        <v>0.42988392067044917</v>
      </c>
    </row>
    <row r="271" spans="1:9" ht="47.25" x14ac:dyDescent="0.25">
      <c r="A271" s="84" t="s">
        <v>687</v>
      </c>
      <c r="B271" s="89">
        <v>910</v>
      </c>
      <c r="C271" s="85">
        <v>1</v>
      </c>
      <c r="D271" s="85">
        <v>13</v>
      </c>
      <c r="E271" s="71" t="s">
        <v>283</v>
      </c>
      <c r="F271" s="72" t="s">
        <v>114</v>
      </c>
      <c r="G271" s="74">
        <v>32279.8</v>
      </c>
      <c r="H271" s="74">
        <v>14865.3</v>
      </c>
      <c r="I271" s="75">
        <v>0.46051400566298428</v>
      </c>
    </row>
    <row r="272" spans="1:9" ht="68.25" customHeight="1" x14ac:dyDescent="0.25">
      <c r="A272" s="84" t="s">
        <v>688</v>
      </c>
      <c r="B272" s="89">
        <v>910</v>
      </c>
      <c r="C272" s="85">
        <v>1</v>
      </c>
      <c r="D272" s="85">
        <v>13</v>
      </c>
      <c r="E272" s="71" t="s">
        <v>284</v>
      </c>
      <c r="F272" s="72" t="s">
        <v>114</v>
      </c>
      <c r="G272" s="74">
        <v>32279.8</v>
      </c>
      <c r="H272" s="74">
        <v>14865.3</v>
      </c>
      <c r="I272" s="75">
        <v>0.46051400566298428</v>
      </c>
    </row>
    <row r="273" spans="1:9" ht="78" customHeight="1" x14ac:dyDescent="0.25">
      <c r="A273" s="84" t="s">
        <v>285</v>
      </c>
      <c r="B273" s="89">
        <v>910</v>
      </c>
      <c r="C273" s="85">
        <v>1</v>
      </c>
      <c r="D273" s="85">
        <v>13</v>
      </c>
      <c r="E273" s="71" t="s">
        <v>286</v>
      </c>
      <c r="F273" s="72" t="s">
        <v>114</v>
      </c>
      <c r="G273" s="74">
        <v>32279.8</v>
      </c>
      <c r="H273" s="74">
        <v>14865.3</v>
      </c>
      <c r="I273" s="75">
        <v>0.46051400566298428</v>
      </c>
    </row>
    <row r="274" spans="1:9" ht="20.25" customHeight="1" x14ac:dyDescent="0.25">
      <c r="A274" s="84" t="s">
        <v>130</v>
      </c>
      <c r="B274" s="89">
        <v>910</v>
      </c>
      <c r="C274" s="85">
        <v>1</v>
      </c>
      <c r="D274" s="85">
        <v>13</v>
      </c>
      <c r="E274" s="71" t="s">
        <v>290</v>
      </c>
      <c r="F274" s="72" t="s">
        <v>114</v>
      </c>
      <c r="G274" s="74">
        <v>1308.3</v>
      </c>
      <c r="H274" s="74">
        <v>647.20000000000005</v>
      </c>
      <c r="I274" s="75">
        <v>0.49468776274554771</v>
      </c>
    </row>
    <row r="275" spans="1:9" ht="31.5" x14ac:dyDescent="0.25">
      <c r="A275" s="84" t="s">
        <v>120</v>
      </c>
      <c r="B275" s="89">
        <v>910</v>
      </c>
      <c r="C275" s="85">
        <v>1</v>
      </c>
      <c r="D275" s="85">
        <v>13</v>
      </c>
      <c r="E275" s="71" t="s">
        <v>290</v>
      </c>
      <c r="F275" s="72" t="s">
        <v>121</v>
      </c>
      <c r="G275" s="74">
        <v>1308.3</v>
      </c>
      <c r="H275" s="74">
        <v>647.20000000000005</v>
      </c>
      <c r="I275" s="75">
        <v>0.49468776274554771</v>
      </c>
    </row>
    <row r="276" spans="1:9" ht="173.25" x14ac:dyDescent="0.25">
      <c r="A276" s="84" t="s">
        <v>189</v>
      </c>
      <c r="B276" s="89">
        <v>910</v>
      </c>
      <c r="C276" s="85">
        <v>1</v>
      </c>
      <c r="D276" s="85">
        <v>13</v>
      </c>
      <c r="E276" s="71" t="s">
        <v>691</v>
      </c>
      <c r="F276" s="72" t="s">
        <v>114</v>
      </c>
      <c r="G276" s="74">
        <v>30971.5</v>
      </c>
      <c r="H276" s="74">
        <v>14218.1</v>
      </c>
      <c r="I276" s="75">
        <v>0.45907043572316486</v>
      </c>
    </row>
    <row r="277" spans="1:9" ht="78.75" x14ac:dyDescent="0.25">
      <c r="A277" s="84" t="s">
        <v>136</v>
      </c>
      <c r="B277" s="89">
        <v>910</v>
      </c>
      <c r="C277" s="85">
        <v>1</v>
      </c>
      <c r="D277" s="85">
        <v>13</v>
      </c>
      <c r="E277" s="71" t="s">
        <v>691</v>
      </c>
      <c r="F277" s="72" t="s">
        <v>137</v>
      </c>
      <c r="G277" s="74">
        <v>30971.5</v>
      </c>
      <c r="H277" s="74">
        <v>14218.1</v>
      </c>
      <c r="I277" s="75">
        <v>0.45907043572316486</v>
      </c>
    </row>
    <row r="278" spans="1:9" x14ac:dyDescent="0.25">
      <c r="A278" s="84" t="s">
        <v>505</v>
      </c>
      <c r="B278" s="89">
        <v>910</v>
      </c>
      <c r="C278" s="85">
        <v>1</v>
      </c>
      <c r="D278" s="85">
        <v>13</v>
      </c>
      <c r="E278" s="71" t="s">
        <v>506</v>
      </c>
      <c r="F278" s="72" t="s">
        <v>114</v>
      </c>
      <c r="G278" s="74">
        <v>2300</v>
      </c>
      <c r="H278" s="74">
        <v>0</v>
      </c>
      <c r="I278" s="75">
        <v>0</v>
      </c>
    </row>
    <row r="279" spans="1:9" ht="47.25" x14ac:dyDescent="0.25">
      <c r="A279" s="84" t="s">
        <v>533</v>
      </c>
      <c r="B279" s="89">
        <v>910</v>
      </c>
      <c r="C279" s="85">
        <v>1</v>
      </c>
      <c r="D279" s="85">
        <v>13</v>
      </c>
      <c r="E279" s="71" t="s">
        <v>534</v>
      </c>
      <c r="F279" s="72" t="s">
        <v>114</v>
      </c>
      <c r="G279" s="74">
        <v>2300</v>
      </c>
      <c r="H279" s="74">
        <v>0</v>
      </c>
      <c r="I279" s="75">
        <v>0</v>
      </c>
    </row>
    <row r="280" spans="1:9" ht="47.25" x14ac:dyDescent="0.25">
      <c r="A280" s="84" t="s">
        <v>535</v>
      </c>
      <c r="B280" s="89">
        <v>910</v>
      </c>
      <c r="C280" s="85">
        <v>1</v>
      </c>
      <c r="D280" s="85">
        <v>13</v>
      </c>
      <c r="E280" s="71" t="s">
        <v>536</v>
      </c>
      <c r="F280" s="72" t="s">
        <v>114</v>
      </c>
      <c r="G280" s="74">
        <v>2300</v>
      </c>
      <c r="H280" s="74">
        <v>0</v>
      </c>
      <c r="I280" s="75">
        <v>0</v>
      </c>
    </row>
    <row r="281" spans="1:9" ht="78.75" x14ac:dyDescent="0.25">
      <c r="A281" s="84" t="s">
        <v>537</v>
      </c>
      <c r="B281" s="89">
        <v>910</v>
      </c>
      <c r="C281" s="85">
        <v>1</v>
      </c>
      <c r="D281" s="85">
        <v>13</v>
      </c>
      <c r="E281" s="71" t="s">
        <v>538</v>
      </c>
      <c r="F281" s="72" t="s">
        <v>114</v>
      </c>
      <c r="G281" s="74">
        <v>2300</v>
      </c>
      <c r="H281" s="74">
        <v>0</v>
      </c>
      <c r="I281" s="75">
        <v>0</v>
      </c>
    </row>
    <row r="282" spans="1:9" x14ac:dyDescent="0.25">
      <c r="A282" s="84" t="s">
        <v>132</v>
      </c>
      <c r="B282" s="89">
        <v>910</v>
      </c>
      <c r="C282" s="85">
        <v>1</v>
      </c>
      <c r="D282" s="85">
        <v>13</v>
      </c>
      <c r="E282" s="71" t="s">
        <v>538</v>
      </c>
      <c r="F282" s="72" t="s">
        <v>133</v>
      </c>
      <c r="G282" s="74">
        <v>2300</v>
      </c>
      <c r="H282" s="74">
        <v>0</v>
      </c>
      <c r="I282" s="75">
        <v>0</v>
      </c>
    </row>
    <row r="283" spans="1:9" x14ac:dyDescent="0.25">
      <c r="A283" s="84" t="s">
        <v>547</v>
      </c>
      <c r="B283" s="89">
        <v>910</v>
      </c>
      <c r="C283" s="85">
        <v>7</v>
      </c>
      <c r="D283" s="85">
        <v>0</v>
      </c>
      <c r="E283" s="71" t="s">
        <v>114</v>
      </c>
      <c r="F283" s="72" t="s">
        <v>114</v>
      </c>
      <c r="G283" s="74">
        <v>68.099999999999994</v>
      </c>
      <c r="H283" s="74">
        <v>32.1</v>
      </c>
      <c r="I283" s="75">
        <v>0.47136563876651988</v>
      </c>
    </row>
    <row r="284" spans="1:9" ht="31.5" x14ac:dyDescent="0.25">
      <c r="A284" s="84" t="s">
        <v>129</v>
      </c>
      <c r="B284" s="89">
        <v>910</v>
      </c>
      <c r="C284" s="85">
        <v>7</v>
      </c>
      <c r="D284" s="85">
        <v>5</v>
      </c>
      <c r="E284" s="71" t="s">
        <v>114</v>
      </c>
      <c r="F284" s="72" t="s">
        <v>114</v>
      </c>
      <c r="G284" s="74">
        <v>68.099999999999994</v>
      </c>
      <c r="H284" s="74">
        <v>32.1</v>
      </c>
      <c r="I284" s="75">
        <v>0.47136563876651988</v>
      </c>
    </row>
    <row r="285" spans="1:9" ht="47.25" x14ac:dyDescent="0.25">
      <c r="A285" s="84" t="s">
        <v>687</v>
      </c>
      <c r="B285" s="89">
        <v>910</v>
      </c>
      <c r="C285" s="85">
        <v>7</v>
      </c>
      <c r="D285" s="85">
        <v>5</v>
      </c>
      <c r="E285" s="71" t="s">
        <v>283</v>
      </c>
      <c r="F285" s="72" t="s">
        <v>114</v>
      </c>
      <c r="G285" s="74">
        <v>68.099999999999994</v>
      </c>
      <c r="H285" s="74">
        <v>32.1</v>
      </c>
      <c r="I285" s="75">
        <v>0.47136563876651988</v>
      </c>
    </row>
    <row r="286" spans="1:9" ht="66" customHeight="1" x14ac:dyDescent="0.25">
      <c r="A286" s="84" t="s">
        <v>688</v>
      </c>
      <c r="B286" s="89">
        <v>910</v>
      </c>
      <c r="C286" s="85">
        <v>7</v>
      </c>
      <c r="D286" s="85">
        <v>5</v>
      </c>
      <c r="E286" s="71" t="s">
        <v>284</v>
      </c>
      <c r="F286" s="72" t="s">
        <v>114</v>
      </c>
      <c r="G286" s="74">
        <v>68.099999999999994</v>
      </c>
      <c r="H286" s="74">
        <v>32.1</v>
      </c>
      <c r="I286" s="75">
        <v>0.47136563876651988</v>
      </c>
    </row>
    <row r="287" spans="1:9" ht="82.5" customHeight="1" x14ac:dyDescent="0.25">
      <c r="A287" s="84" t="s">
        <v>285</v>
      </c>
      <c r="B287" s="89">
        <v>910</v>
      </c>
      <c r="C287" s="85">
        <v>7</v>
      </c>
      <c r="D287" s="85">
        <v>5</v>
      </c>
      <c r="E287" s="71" t="s">
        <v>286</v>
      </c>
      <c r="F287" s="72" t="s">
        <v>114</v>
      </c>
      <c r="G287" s="74">
        <v>68.099999999999994</v>
      </c>
      <c r="H287" s="74">
        <v>32.1</v>
      </c>
      <c r="I287" s="75">
        <v>0.47136563876651988</v>
      </c>
    </row>
    <row r="288" spans="1:9" ht="31.5" x14ac:dyDescent="0.25">
      <c r="A288" s="84" t="s">
        <v>127</v>
      </c>
      <c r="B288" s="89">
        <v>910</v>
      </c>
      <c r="C288" s="85">
        <v>7</v>
      </c>
      <c r="D288" s="85">
        <v>5</v>
      </c>
      <c r="E288" s="71" t="s">
        <v>287</v>
      </c>
      <c r="F288" s="72" t="s">
        <v>114</v>
      </c>
      <c r="G288" s="74">
        <v>68.099999999999994</v>
      </c>
      <c r="H288" s="74">
        <v>32.1</v>
      </c>
      <c r="I288" s="75">
        <v>0.47136563876651988</v>
      </c>
    </row>
    <row r="289" spans="1:9" ht="31.5" x14ac:dyDescent="0.25">
      <c r="A289" s="84" t="s">
        <v>120</v>
      </c>
      <c r="B289" s="89">
        <v>910</v>
      </c>
      <c r="C289" s="85">
        <v>7</v>
      </c>
      <c r="D289" s="85">
        <v>5</v>
      </c>
      <c r="E289" s="71" t="s">
        <v>287</v>
      </c>
      <c r="F289" s="72" t="s">
        <v>121</v>
      </c>
      <c r="G289" s="74">
        <v>68.099999999999994</v>
      </c>
      <c r="H289" s="74">
        <v>32.1</v>
      </c>
      <c r="I289" s="75">
        <v>0.47136563876651988</v>
      </c>
    </row>
    <row r="290" spans="1:9" ht="47.25" x14ac:dyDescent="0.25">
      <c r="A290" s="84" t="s">
        <v>553</v>
      </c>
      <c r="B290" s="89">
        <v>910</v>
      </c>
      <c r="C290" s="85">
        <v>14</v>
      </c>
      <c r="D290" s="85">
        <v>0</v>
      </c>
      <c r="E290" s="71" t="s">
        <v>114</v>
      </c>
      <c r="F290" s="72" t="s">
        <v>114</v>
      </c>
      <c r="G290" s="74">
        <v>128276.3</v>
      </c>
      <c r="H290" s="74">
        <v>73232.100000000006</v>
      </c>
      <c r="I290" s="75">
        <v>0.57089345420783111</v>
      </c>
    </row>
    <row r="291" spans="1:9" ht="47.25" x14ac:dyDescent="0.25">
      <c r="A291" s="84" t="s">
        <v>299</v>
      </c>
      <c r="B291" s="89">
        <v>910</v>
      </c>
      <c r="C291" s="85">
        <v>14</v>
      </c>
      <c r="D291" s="85">
        <v>1</v>
      </c>
      <c r="E291" s="71" t="s">
        <v>114</v>
      </c>
      <c r="F291" s="72" t="s">
        <v>114</v>
      </c>
      <c r="G291" s="74">
        <v>121276.3</v>
      </c>
      <c r="H291" s="74">
        <v>71585</v>
      </c>
      <c r="I291" s="75">
        <v>0.59026372011679118</v>
      </c>
    </row>
    <row r="292" spans="1:9" ht="47.25" x14ac:dyDescent="0.25">
      <c r="A292" s="84" t="s">
        <v>687</v>
      </c>
      <c r="B292" s="89">
        <v>910</v>
      </c>
      <c r="C292" s="85">
        <v>14</v>
      </c>
      <c r="D292" s="85">
        <v>1</v>
      </c>
      <c r="E292" s="71" t="s">
        <v>283</v>
      </c>
      <c r="F292" s="72" t="s">
        <v>114</v>
      </c>
      <c r="G292" s="74">
        <v>121276.3</v>
      </c>
      <c r="H292" s="74">
        <v>71585</v>
      </c>
      <c r="I292" s="75">
        <v>0.59026372011679118</v>
      </c>
    </row>
    <row r="293" spans="1:9" ht="63" x14ac:dyDescent="0.25">
      <c r="A293" s="84" t="s">
        <v>692</v>
      </c>
      <c r="B293" s="89">
        <v>910</v>
      </c>
      <c r="C293" s="85">
        <v>14</v>
      </c>
      <c r="D293" s="85">
        <v>1</v>
      </c>
      <c r="E293" s="71" t="s">
        <v>291</v>
      </c>
      <c r="F293" s="72" t="s">
        <v>114</v>
      </c>
      <c r="G293" s="74">
        <v>121276.3</v>
      </c>
      <c r="H293" s="74">
        <v>71585</v>
      </c>
      <c r="I293" s="75">
        <v>0.59026372011679118</v>
      </c>
    </row>
    <row r="294" spans="1:9" ht="47.25" x14ac:dyDescent="0.25">
      <c r="A294" s="84" t="s">
        <v>292</v>
      </c>
      <c r="B294" s="89">
        <v>910</v>
      </c>
      <c r="C294" s="85">
        <v>14</v>
      </c>
      <c r="D294" s="85">
        <v>1</v>
      </c>
      <c r="E294" s="71" t="s">
        <v>293</v>
      </c>
      <c r="F294" s="72" t="s">
        <v>114</v>
      </c>
      <c r="G294" s="74">
        <v>121276.3</v>
      </c>
      <c r="H294" s="74">
        <v>71585</v>
      </c>
      <c r="I294" s="75">
        <v>0.59026372011679118</v>
      </c>
    </row>
    <row r="295" spans="1:9" ht="31.5" x14ac:dyDescent="0.25">
      <c r="A295" s="84" t="s">
        <v>300</v>
      </c>
      <c r="B295" s="89">
        <v>910</v>
      </c>
      <c r="C295" s="85">
        <v>14</v>
      </c>
      <c r="D295" s="85">
        <v>1</v>
      </c>
      <c r="E295" s="71" t="s">
        <v>693</v>
      </c>
      <c r="F295" s="72" t="s">
        <v>114</v>
      </c>
      <c r="G295" s="74">
        <v>13413.8</v>
      </c>
      <c r="H295" s="74">
        <v>7875.3</v>
      </c>
      <c r="I295" s="75">
        <v>0.58710432539623381</v>
      </c>
    </row>
    <row r="296" spans="1:9" x14ac:dyDescent="0.25">
      <c r="A296" s="84" t="s">
        <v>296</v>
      </c>
      <c r="B296" s="89">
        <v>910</v>
      </c>
      <c r="C296" s="85">
        <v>14</v>
      </c>
      <c r="D296" s="85">
        <v>1</v>
      </c>
      <c r="E296" s="71" t="s">
        <v>693</v>
      </c>
      <c r="F296" s="72" t="s">
        <v>297</v>
      </c>
      <c r="G296" s="74">
        <v>13413.8</v>
      </c>
      <c r="H296" s="74">
        <v>7875.3</v>
      </c>
      <c r="I296" s="75">
        <v>0.58710432539623381</v>
      </c>
    </row>
    <row r="297" spans="1:9" ht="94.5" x14ac:dyDescent="0.25">
      <c r="A297" s="84" t="s">
        <v>689</v>
      </c>
      <c r="B297" s="89">
        <v>910</v>
      </c>
      <c r="C297" s="85">
        <v>14</v>
      </c>
      <c r="D297" s="85">
        <v>1</v>
      </c>
      <c r="E297" s="71" t="s">
        <v>694</v>
      </c>
      <c r="F297" s="72" t="s">
        <v>114</v>
      </c>
      <c r="G297" s="74">
        <v>107862.5</v>
      </c>
      <c r="H297" s="74">
        <v>63709.8</v>
      </c>
      <c r="I297" s="75">
        <v>0.59065755012168275</v>
      </c>
    </row>
    <row r="298" spans="1:9" x14ac:dyDescent="0.25">
      <c r="A298" s="84" t="s">
        <v>296</v>
      </c>
      <c r="B298" s="89">
        <v>910</v>
      </c>
      <c r="C298" s="85">
        <v>14</v>
      </c>
      <c r="D298" s="85">
        <v>1</v>
      </c>
      <c r="E298" s="71" t="s">
        <v>694</v>
      </c>
      <c r="F298" s="72" t="s">
        <v>297</v>
      </c>
      <c r="G298" s="74">
        <v>107862.5</v>
      </c>
      <c r="H298" s="74">
        <v>63709.8</v>
      </c>
      <c r="I298" s="75">
        <v>0.59065755012168275</v>
      </c>
    </row>
    <row r="299" spans="1:9" x14ac:dyDescent="0.25">
      <c r="A299" s="84" t="s">
        <v>298</v>
      </c>
      <c r="B299" s="89">
        <v>910</v>
      </c>
      <c r="C299" s="85">
        <v>14</v>
      </c>
      <c r="D299" s="85">
        <v>3</v>
      </c>
      <c r="E299" s="71" t="s">
        <v>114</v>
      </c>
      <c r="F299" s="72" t="s">
        <v>114</v>
      </c>
      <c r="G299" s="74">
        <v>7000</v>
      </c>
      <c r="H299" s="74">
        <v>1647.1</v>
      </c>
      <c r="I299" s="75">
        <v>0.23529999999999998</v>
      </c>
    </row>
    <row r="300" spans="1:9" ht="47.25" x14ac:dyDescent="0.25">
      <c r="A300" s="84" t="s">
        <v>687</v>
      </c>
      <c r="B300" s="89">
        <v>910</v>
      </c>
      <c r="C300" s="85">
        <v>14</v>
      </c>
      <c r="D300" s="85">
        <v>3</v>
      </c>
      <c r="E300" s="71" t="s">
        <v>283</v>
      </c>
      <c r="F300" s="72" t="s">
        <v>114</v>
      </c>
      <c r="G300" s="74">
        <v>7000</v>
      </c>
      <c r="H300" s="74">
        <v>1647.1</v>
      </c>
      <c r="I300" s="75">
        <v>0.23529999999999998</v>
      </c>
    </row>
    <row r="301" spans="1:9" ht="63" x14ac:dyDescent="0.25">
      <c r="A301" s="84" t="s">
        <v>692</v>
      </c>
      <c r="B301" s="89">
        <v>910</v>
      </c>
      <c r="C301" s="85">
        <v>14</v>
      </c>
      <c r="D301" s="85">
        <v>3</v>
      </c>
      <c r="E301" s="71" t="s">
        <v>291</v>
      </c>
      <c r="F301" s="72" t="s">
        <v>114</v>
      </c>
      <c r="G301" s="74">
        <v>7000</v>
      </c>
      <c r="H301" s="74">
        <v>1647.1</v>
      </c>
      <c r="I301" s="75">
        <v>0.23529999999999998</v>
      </c>
    </row>
    <row r="302" spans="1:9" ht="47.25" x14ac:dyDescent="0.25">
      <c r="A302" s="84" t="s">
        <v>292</v>
      </c>
      <c r="B302" s="89">
        <v>910</v>
      </c>
      <c r="C302" s="85">
        <v>14</v>
      </c>
      <c r="D302" s="85">
        <v>3</v>
      </c>
      <c r="E302" s="71" t="s">
        <v>293</v>
      </c>
      <c r="F302" s="72" t="s">
        <v>114</v>
      </c>
      <c r="G302" s="74">
        <v>7000</v>
      </c>
      <c r="H302" s="74">
        <v>1647.1</v>
      </c>
      <c r="I302" s="75">
        <v>0.23529999999999998</v>
      </c>
    </row>
    <row r="303" spans="1:9" ht="63" x14ac:dyDescent="0.25">
      <c r="A303" s="84" t="s">
        <v>294</v>
      </c>
      <c r="B303" s="89">
        <v>910</v>
      </c>
      <c r="C303" s="85">
        <v>14</v>
      </c>
      <c r="D303" s="85">
        <v>3</v>
      </c>
      <c r="E303" s="71" t="s">
        <v>295</v>
      </c>
      <c r="F303" s="72" t="s">
        <v>114</v>
      </c>
      <c r="G303" s="74">
        <v>7000</v>
      </c>
      <c r="H303" s="74">
        <v>1647.1</v>
      </c>
      <c r="I303" s="75">
        <v>0.23529999999999998</v>
      </c>
    </row>
    <row r="304" spans="1:9" x14ac:dyDescent="0.25">
      <c r="A304" s="84" t="s">
        <v>296</v>
      </c>
      <c r="B304" s="89">
        <v>910</v>
      </c>
      <c r="C304" s="85">
        <v>14</v>
      </c>
      <c r="D304" s="85">
        <v>3</v>
      </c>
      <c r="E304" s="71" t="s">
        <v>295</v>
      </c>
      <c r="F304" s="72" t="s">
        <v>297</v>
      </c>
      <c r="G304" s="74">
        <v>7000</v>
      </c>
      <c r="H304" s="74">
        <v>1647.1</v>
      </c>
      <c r="I304" s="75">
        <v>0.23529999999999998</v>
      </c>
    </row>
    <row r="305" spans="1:9" s="69" customFormat="1" ht="31.5" x14ac:dyDescent="0.25">
      <c r="A305" s="82" t="s">
        <v>558</v>
      </c>
      <c r="B305" s="155">
        <v>913</v>
      </c>
      <c r="C305" s="83">
        <v>0</v>
      </c>
      <c r="D305" s="83">
        <v>0</v>
      </c>
      <c r="E305" s="64" t="s">
        <v>114</v>
      </c>
      <c r="F305" s="65" t="s">
        <v>114</v>
      </c>
      <c r="G305" s="67">
        <v>49834.2</v>
      </c>
      <c r="H305" s="67">
        <v>23864.9</v>
      </c>
      <c r="I305" s="68">
        <v>0.47888598592934173</v>
      </c>
    </row>
    <row r="306" spans="1:9" x14ac:dyDescent="0.25">
      <c r="A306" s="84" t="s">
        <v>542</v>
      </c>
      <c r="B306" s="89">
        <v>913</v>
      </c>
      <c r="C306" s="85">
        <v>1</v>
      </c>
      <c r="D306" s="85">
        <v>0</v>
      </c>
      <c r="E306" s="71" t="s">
        <v>114</v>
      </c>
      <c r="F306" s="72" t="s">
        <v>114</v>
      </c>
      <c r="G306" s="74">
        <v>45997.3</v>
      </c>
      <c r="H306" s="74">
        <v>22114.6</v>
      </c>
      <c r="I306" s="75">
        <v>0.48078039363180008</v>
      </c>
    </row>
    <row r="307" spans="1:9" x14ac:dyDescent="0.25">
      <c r="A307" s="84" t="s">
        <v>248</v>
      </c>
      <c r="B307" s="89">
        <v>913</v>
      </c>
      <c r="C307" s="85">
        <v>1</v>
      </c>
      <c r="D307" s="85">
        <v>13</v>
      </c>
      <c r="E307" s="71" t="s">
        <v>114</v>
      </c>
      <c r="F307" s="72" t="s">
        <v>114</v>
      </c>
      <c r="G307" s="74">
        <v>45997.3</v>
      </c>
      <c r="H307" s="74">
        <v>22114.6</v>
      </c>
      <c r="I307" s="75">
        <v>0.48078039363180008</v>
      </c>
    </row>
    <row r="308" spans="1:9" ht="47.25" x14ac:dyDescent="0.25">
      <c r="A308" s="84" t="s">
        <v>695</v>
      </c>
      <c r="B308" s="89">
        <v>913</v>
      </c>
      <c r="C308" s="85">
        <v>1</v>
      </c>
      <c r="D308" s="85">
        <v>13</v>
      </c>
      <c r="E308" s="71" t="s">
        <v>301</v>
      </c>
      <c r="F308" s="72" t="s">
        <v>114</v>
      </c>
      <c r="G308" s="74">
        <v>45997.3</v>
      </c>
      <c r="H308" s="74">
        <v>22114.6</v>
      </c>
      <c r="I308" s="75">
        <v>0.48078039363180008</v>
      </c>
    </row>
    <row r="309" spans="1:9" ht="63" x14ac:dyDescent="0.25">
      <c r="A309" s="84" t="s">
        <v>696</v>
      </c>
      <c r="B309" s="89">
        <v>913</v>
      </c>
      <c r="C309" s="85">
        <v>1</v>
      </c>
      <c r="D309" s="85">
        <v>13</v>
      </c>
      <c r="E309" s="71" t="s">
        <v>302</v>
      </c>
      <c r="F309" s="72" t="s">
        <v>114</v>
      </c>
      <c r="G309" s="74">
        <v>692.8</v>
      </c>
      <c r="H309" s="74">
        <v>199.2</v>
      </c>
      <c r="I309" s="75">
        <v>0.28752886836027713</v>
      </c>
    </row>
    <row r="310" spans="1:9" ht="47.25" x14ac:dyDescent="0.25">
      <c r="A310" s="84" t="s">
        <v>303</v>
      </c>
      <c r="B310" s="89">
        <v>913</v>
      </c>
      <c r="C310" s="85">
        <v>1</v>
      </c>
      <c r="D310" s="85">
        <v>13</v>
      </c>
      <c r="E310" s="71" t="s">
        <v>304</v>
      </c>
      <c r="F310" s="72" t="s">
        <v>114</v>
      </c>
      <c r="G310" s="74">
        <v>692.8</v>
      </c>
      <c r="H310" s="74">
        <v>199.2</v>
      </c>
      <c r="I310" s="75">
        <v>0.28752886836027713</v>
      </c>
    </row>
    <row r="311" spans="1:9" ht="31.5" x14ac:dyDescent="0.25">
      <c r="A311" s="84" t="s">
        <v>305</v>
      </c>
      <c r="B311" s="89">
        <v>913</v>
      </c>
      <c r="C311" s="85">
        <v>1</v>
      </c>
      <c r="D311" s="85">
        <v>13</v>
      </c>
      <c r="E311" s="71" t="s">
        <v>306</v>
      </c>
      <c r="F311" s="72" t="s">
        <v>114</v>
      </c>
      <c r="G311" s="74">
        <v>200</v>
      </c>
      <c r="H311" s="74">
        <v>0</v>
      </c>
      <c r="I311" s="75">
        <v>0</v>
      </c>
    </row>
    <row r="312" spans="1:9" ht="31.5" x14ac:dyDescent="0.25">
      <c r="A312" s="84" t="s">
        <v>120</v>
      </c>
      <c r="B312" s="89">
        <v>913</v>
      </c>
      <c r="C312" s="85">
        <v>1</v>
      </c>
      <c r="D312" s="85">
        <v>13</v>
      </c>
      <c r="E312" s="71" t="s">
        <v>306</v>
      </c>
      <c r="F312" s="72" t="s">
        <v>121</v>
      </c>
      <c r="G312" s="74">
        <v>200</v>
      </c>
      <c r="H312" s="74">
        <v>0</v>
      </c>
      <c r="I312" s="75">
        <v>0</v>
      </c>
    </row>
    <row r="313" spans="1:9" ht="31.5" x14ac:dyDescent="0.25">
      <c r="A313" s="84" t="s">
        <v>307</v>
      </c>
      <c r="B313" s="89">
        <v>913</v>
      </c>
      <c r="C313" s="85">
        <v>1</v>
      </c>
      <c r="D313" s="85">
        <v>13</v>
      </c>
      <c r="E313" s="71" t="s">
        <v>308</v>
      </c>
      <c r="F313" s="72" t="s">
        <v>114</v>
      </c>
      <c r="G313" s="74">
        <v>200</v>
      </c>
      <c r="H313" s="74">
        <v>42</v>
      </c>
      <c r="I313" s="75">
        <v>0.21</v>
      </c>
    </row>
    <row r="314" spans="1:9" ht="31.5" x14ac:dyDescent="0.25">
      <c r="A314" s="84" t="s">
        <v>120</v>
      </c>
      <c r="B314" s="89">
        <v>913</v>
      </c>
      <c r="C314" s="85">
        <v>1</v>
      </c>
      <c r="D314" s="85">
        <v>13</v>
      </c>
      <c r="E314" s="71" t="s">
        <v>308</v>
      </c>
      <c r="F314" s="72" t="s">
        <v>121</v>
      </c>
      <c r="G314" s="74">
        <v>200</v>
      </c>
      <c r="H314" s="74">
        <v>42</v>
      </c>
      <c r="I314" s="75">
        <v>0.21</v>
      </c>
    </row>
    <row r="315" spans="1:9" x14ac:dyDescent="0.25">
      <c r="A315" s="84" t="s">
        <v>311</v>
      </c>
      <c r="B315" s="89">
        <v>913</v>
      </c>
      <c r="C315" s="85">
        <v>1</v>
      </c>
      <c r="D315" s="85">
        <v>13</v>
      </c>
      <c r="E315" s="71" t="s">
        <v>312</v>
      </c>
      <c r="F315" s="72" t="s">
        <v>114</v>
      </c>
      <c r="G315" s="74">
        <v>292.8</v>
      </c>
      <c r="H315" s="74">
        <v>157.19999999999999</v>
      </c>
      <c r="I315" s="75">
        <v>0.53688524590163933</v>
      </c>
    </row>
    <row r="316" spans="1:9" ht="31.5" x14ac:dyDescent="0.25">
      <c r="A316" s="84" t="s">
        <v>120</v>
      </c>
      <c r="B316" s="89">
        <v>913</v>
      </c>
      <c r="C316" s="85">
        <v>1</v>
      </c>
      <c r="D316" s="85">
        <v>13</v>
      </c>
      <c r="E316" s="71" t="s">
        <v>312</v>
      </c>
      <c r="F316" s="72" t="s">
        <v>121</v>
      </c>
      <c r="G316" s="74">
        <v>199.4</v>
      </c>
      <c r="H316" s="74">
        <v>116.2</v>
      </c>
      <c r="I316" s="75">
        <v>0.58274824473420261</v>
      </c>
    </row>
    <row r="317" spans="1:9" x14ac:dyDescent="0.25">
      <c r="A317" s="84" t="s">
        <v>132</v>
      </c>
      <c r="B317" s="89">
        <v>913</v>
      </c>
      <c r="C317" s="85">
        <v>1</v>
      </c>
      <c r="D317" s="85">
        <v>13</v>
      </c>
      <c r="E317" s="71" t="s">
        <v>312</v>
      </c>
      <c r="F317" s="72" t="s">
        <v>133</v>
      </c>
      <c r="G317" s="74">
        <v>93.4</v>
      </c>
      <c r="H317" s="74">
        <v>41</v>
      </c>
      <c r="I317" s="75">
        <v>0.43897216274089934</v>
      </c>
    </row>
    <row r="318" spans="1:9" ht="66.75" customHeight="1" x14ac:dyDescent="0.25">
      <c r="A318" s="84" t="s">
        <v>697</v>
      </c>
      <c r="B318" s="89">
        <v>913</v>
      </c>
      <c r="C318" s="85">
        <v>1</v>
      </c>
      <c r="D318" s="85">
        <v>13</v>
      </c>
      <c r="E318" s="71" t="s">
        <v>316</v>
      </c>
      <c r="F318" s="72" t="s">
        <v>114</v>
      </c>
      <c r="G318" s="74">
        <v>39758.199999999997</v>
      </c>
      <c r="H318" s="74">
        <v>19442.099999999999</v>
      </c>
      <c r="I318" s="75">
        <v>0.48900855672540505</v>
      </c>
    </row>
    <row r="319" spans="1:9" ht="63" x14ac:dyDescent="0.25">
      <c r="A319" s="84" t="s">
        <v>317</v>
      </c>
      <c r="B319" s="89">
        <v>913</v>
      </c>
      <c r="C319" s="85">
        <v>1</v>
      </c>
      <c r="D319" s="85">
        <v>13</v>
      </c>
      <c r="E319" s="71" t="s">
        <v>318</v>
      </c>
      <c r="F319" s="72" t="s">
        <v>114</v>
      </c>
      <c r="G319" s="74">
        <v>39589.300000000003</v>
      </c>
      <c r="H319" s="74">
        <v>19273.2</v>
      </c>
      <c r="I319" s="75">
        <v>0.48682851174433495</v>
      </c>
    </row>
    <row r="320" spans="1:9" ht="31.5" x14ac:dyDescent="0.25">
      <c r="A320" s="84" t="s">
        <v>319</v>
      </c>
      <c r="B320" s="89">
        <v>913</v>
      </c>
      <c r="C320" s="85">
        <v>1</v>
      </c>
      <c r="D320" s="85">
        <v>13</v>
      </c>
      <c r="E320" s="71" t="s">
        <v>320</v>
      </c>
      <c r="F320" s="72" t="s">
        <v>114</v>
      </c>
      <c r="G320" s="74">
        <v>5707.3</v>
      </c>
      <c r="H320" s="74">
        <v>3251.5</v>
      </c>
      <c r="I320" s="75">
        <v>0.56970896921486514</v>
      </c>
    </row>
    <row r="321" spans="1:9" ht="31.5" x14ac:dyDescent="0.25">
      <c r="A321" s="84" t="s">
        <v>321</v>
      </c>
      <c r="B321" s="89">
        <v>913</v>
      </c>
      <c r="C321" s="85">
        <v>1</v>
      </c>
      <c r="D321" s="85">
        <v>13</v>
      </c>
      <c r="E321" s="71" t="s">
        <v>320</v>
      </c>
      <c r="F321" s="72" t="s">
        <v>322</v>
      </c>
      <c r="G321" s="74">
        <v>5707.3</v>
      </c>
      <c r="H321" s="74">
        <v>3251.5</v>
      </c>
      <c r="I321" s="75">
        <v>0.56970896921486514</v>
      </c>
    </row>
    <row r="322" spans="1:9" ht="31.5" x14ac:dyDescent="0.25">
      <c r="A322" s="84" t="s">
        <v>323</v>
      </c>
      <c r="B322" s="89">
        <v>913</v>
      </c>
      <c r="C322" s="85">
        <v>1</v>
      </c>
      <c r="D322" s="85">
        <v>13</v>
      </c>
      <c r="E322" s="71" t="s">
        <v>324</v>
      </c>
      <c r="F322" s="72" t="s">
        <v>114</v>
      </c>
      <c r="G322" s="74">
        <v>108.8</v>
      </c>
      <c r="H322" s="74">
        <v>25</v>
      </c>
      <c r="I322" s="75">
        <v>0.2297794117647059</v>
      </c>
    </row>
    <row r="323" spans="1:9" ht="31.5" x14ac:dyDescent="0.25">
      <c r="A323" s="84" t="s">
        <v>321</v>
      </c>
      <c r="B323" s="89">
        <v>913</v>
      </c>
      <c r="C323" s="85">
        <v>1</v>
      </c>
      <c r="D323" s="85">
        <v>13</v>
      </c>
      <c r="E323" s="71" t="s">
        <v>324</v>
      </c>
      <c r="F323" s="72" t="s">
        <v>322</v>
      </c>
      <c r="G323" s="74">
        <v>108.8</v>
      </c>
      <c r="H323" s="74">
        <v>25</v>
      </c>
      <c r="I323" s="75">
        <v>0.2297794117647059</v>
      </c>
    </row>
    <row r="324" spans="1:9" ht="173.25" x14ac:dyDescent="0.25">
      <c r="A324" s="84" t="s">
        <v>189</v>
      </c>
      <c r="B324" s="89">
        <v>913</v>
      </c>
      <c r="C324" s="85">
        <v>1</v>
      </c>
      <c r="D324" s="85">
        <v>13</v>
      </c>
      <c r="E324" s="71" t="s">
        <v>698</v>
      </c>
      <c r="F324" s="72" t="s">
        <v>114</v>
      </c>
      <c r="G324" s="74">
        <v>33773.199999999997</v>
      </c>
      <c r="H324" s="74">
        <v>15996.7</v>
      </c>
      <c r="I324" s="75">
        <v>0.47365070529295422</v>
      </c>
    </row>
    <row r="325" spans="1:9" ht="31.5" x14ac:dyDescent="0.25">
      <c r="A325" s="84" t="s">
        <v>321</v>
      </c>
      <c r="B325" s="89">
        <v>913</v>
      </c>
      <c r="C325" s="85">
        <v>1</v>
      </c>
      <c r="D325" s="85">
        <v>13</v>
      </c>
      <c r="E325" s="71" t="s">
        <v>698</v>
      </c>
      <c r="F325" s="72" t="s">
        <v>322</v>
      </c>
      <c r="G325" s="74">
        <v>33773.199999999997</v>
      </c>
      <c r="H325" s="74">
        <v>15996.7</v>
      </c>
      <c r="I325" s="75">
        <v>0.47365070529295422</v>
      </c>
    </row>
    <row r="326" spans="1:9" ht="31.5" x14ac:dyDescent="0.25">
      <c r="A326" s="84" t="s">
        <v>699</v>
      </c>
      <c r="B326" s="89">
        <v>913</v>
      </c>
      <c r="C326" s="85">
        <v>1</v>
      </c>
      <c r="D326" s="85">
        <v>13</v>
      </c>
      <c r="E326" s="71" t="s">
        <v>700</v>
      </c>
      <c r="F326" s="72" t="s">
        <v>114</v>
      </c>
      <c r="G326" s="74">
        <v>168.9</v>
      </c>
      <c r="H326" s="74">
        <v>168.9</v>
      </c>
      <c r="I326" s="75">
        <v>1</v>
      </c>
    </row>
    <row r="327" spans="1:9" ht="27" customHeight="1" x14ac:dyDescent="0.25">
      <c r="A327" s="84" t="s">
        <v>701</v>
      </c>
      <c r="B327" s="89">
        <v>913</v>
      </c>
      <c r="C327" s="85">
        <v>1</v>
      </c>
      <c r="D327" s="85">
        <v>13</v>
      </c>
      <c r="E327" s="71" t="s">
        <v>702</v>
      </c>
      <c r="F327" s="72" t="s">
        <v>114</v>
      </c>
      <c r="G327" s="74">
        <v>168.9</v>
      </c>
      <c r="H327" s="74">
        <v>168.9</v>
      </c>
      <c r="I327" s="75">
        <v>1</v>
      </c>
    </row>
    <row r="328" spans="1:9" x14ac:dyDescent="0.25">
      <c r="A328" s="84" t="s">
        <v>132</v>
      </c>
      <c r="B328" s="89">
        <v>913</v>
      </c>
      <c r="C328" s="85">
        <v>1</v>
      </c>
      <c r="D328" s="85">
        <v>13</v>
      </c>
      <c r="E328" s="71" t="s">
        <v>702</v>
      </c>
      <c r="F328" s="72" t="s">
        <v>133</v>
      </c>
      <c r="G328" s="74">
        <v>168.9</v>
      </c>
      <c r="H328" s="74">
        <v>168.9</v>
      </c>
      <c r="I328" s="75">
        <v>1</v>
      </c>
    </row>
    <row r="329" spans="1:9" ht="63" x14ac:dyDescent="0.25">
      <c r="A329" s="84" t="s">
        <v>703</v>
      </c>
      <c r="B329" s="89">
        <v>913</v>
      </c>
      <c r="C329" s="85">
        <v>1</v>
      </c>
      <c r="D329" s="85">
        <v>13</v>
      </c>
      <c r="E329" s="71" t="s">
        <v>331</v>
      </c>
      <c r="F329" s="72" t="s">
        <v>114</v>
      </c>
      <c r="G329" s="74">
        <v>5546.3</v>
      </c>
      <c r="H329" s="74">
        <v>2473.3000000000002</v>
      </c>
      <c r="I329" s="75">
        <v>0.44593693092692427</v>
      </c>
    </row>
    <row r="330" spans="1:9" ht="31.5" x14ac:dyDescent="0.25">
      <c r="A330" s="84" t="s">
        <v>332</v>
      </c>
      <c r="B330" s="89">
        <v>913</v>
      </c>
      <c r="C330" s="85">
        <v>1</v>
      </c>
      <c r="D330" s="85">
        <v>13</v>
      </c>
      <c r="E330" s="71" t="s">
        <v>333</v>
      </c>
      <c r="F330" s="72" t="s">
        <v>114</v>
      </c>
      <c r="G330" s="74">
        <v>5546.3</v>
      </c>
      <c r="H330" s="74">
        <v>2473.3000000000002</v>
      </c>
      <c r="I330" s="75">
        <v>0.44593693092692427</v>
      </c>
    </row>
    <row r="331" spans="1:9" ht="31.5" x14ac:dyDescent="0.25">
      <c r="A331" s="84" t="s">
        <v>194</v>
      </c>
      <c r="B331" s="89">
        <v>913</v>
      </c>
      <c r="C331" s="85">
        <v>1</v>
      </c>
      <c r="D331" s="85">
        <v>13</v>
      </c>
      <c r="E331" s="71" t="s">
        <v>334</v>
      </c>
      <c r="F331" s="72" t="s">
        <v>114</v>
      </c>
      <c r="G331" s="74">
        <v>121.6</v>
      </c>
      <c r="H331" s="74">
        <v>63.4</v>
      </c>
      <c r="I331" s="75">
        <v>0.52138157894736847</v>
      </c>
    </row>
    <row r="332" spans="1:9" ht="78.75" x14ac:dyDescent="0.25">
      <c r="A332" s="84" t="s">
        <v>136</v>
      </c>
      <c r="B332" s="89">
        <v>913</v>
      </c>
      <c r="C332" s="85">
        <v>1</v>
      </c>
      <c r="D332" s="85">
        <v>13</v>
      </c>
      <c r="E332" s="71" t="s">
        <v>334</v>
      </c>
      <c r="F332" s="72" t="s">
        <v>137</v>
      </c>
      <c r="G332" s="74">
        <v>1.3</v>
      </c>
      <c r="H332" s="74">
        <v>0</v>
      </c>
      <c r="I332" s="75">
        <v>0</v>
      </c>
    </row>
    <row r="333" spans="1:9" ht="31.5" x14ac:dyDescent="0.25">
      <c r="A333" s="84" t="s">
        <v>120</v>
      </c>
      <c r="B333" s="89">
        <v>913</v>
      </c>
      <c r="C333" s="85">
        <v>1</v>
      </c>
      <c r="D333" s="85">
        <v>13</v>
      </c>
      <c r="E333" s="71" t="s">
        <v>334</v>
      </c>
      <c r="F333" s="72" t="s">
        <v>121</v>
      </c>
      <c r="G333" s="74">
        <v>120.3</v>
      </c>
      <c r="H333" s="74">
        <v>63.4</v>
      </c>
      <c r="I333" s="75">
        <v>0.52701579384871156</v>
      </c>
    </row>
    <row r="334" spans="1:9" ht="173.25" x14ac:dyDescent="0.25">
      <c r="A334" s="84" t="s">
        <v>189</v>
      </c>
      <c r="B334" s="89">
        <v>913</v>
      </c>
      <c r="C334" s="85">
        <v>1</v>
      </c>
      <c r="D334" s="85">
        <v>13</v>
      </c>
      <c r="E334" s="71" t="s">
        <v>705</v>
      </c>
      <c r="F334" s="72" t="s">
        <v>114</v>
      </c>
      <c r="G334" s="74">
        <v>5424.7</v>
      </c>
      <c r="H334" s="74">
        <v>2410</v>
      </c>
      <c r="I334" s="75">
        <v>0.44426419894187696</v>
      </c>
    </row>
    <row r="335" spans="1:9" ht="78.75" x14ac:dyDescent="0.25">
      <c r="A335" s="84" t="s">
        <v>136</v>
      </c>
      <c r="B335" s="89">
        <v>913</v>
      </c>
      <c r="C335" s="85">
        <v>1</v>
      </c>
      <c r="D335" s="85">
        <v>13</v>
      </c>
      <c r="E335" s="71" t="s">
        <v>705</v>
      </c>
      <c r="F335" s="72" t="s">
        <v>137</v>
      </c>
      <c r="G335" s="74">
        <v>5424.7</v>
      </c>
      <c r="H335" s="74">
        <v>2410</v>
      </c>
      <c r="I335" s="75">
        <v>0.44426419894187696</v>
      </c>
    </row>
    <row r="336" spans="1:9" x14ac:dyDescent="0.25">
      <c r="A336" s="84" t="s">
        <v>545</v>
      </c>
      <c r="B336" s="89">
        <v>913</v>
      </c>
      <c r="C336" s="85">
        <v>4</v>
      </c>
      <c r="D336" s="85">
        <v>0</v>
      </c>
      <c r="E336" s="71" t="s">
        <v>114</v>
      </c>
      <c r="F336" s="72" t="s">
        <v>114</v>
      </c>
      <c r="G336" s="74">
        <v>200</v>
      </c>
      <c r="H336" s="74">
        <v>0</v>
      </c>
      <c r="I336" s="75">
        <v>0</v>
      </c>
    </row>
    <row r="337" spans="1:9" x14ac:dyDescent="0.25">
      <c r="A337" s="84" t="s">
        <v>282</v>
      </c>
      <c r="B337" s="89">
        <v>913</v>
      </c>
      <c r="C337" s="85">
        <v>4</v>
      </c>
      <c r="D337" s="85">
        <v>12</v>
      </c>
      <c r="E337" s="71" t="s">
        <v>114</v>
      </c>
      <c r="F337" s="72" t="s">
        <v>114</v>
      </c>
      <c r="G337" s="74">
        <v>200</v>
      </c>
      <c r="H337" s="74">
        <v>0</v>
      </c>
      <c r="I337" s="75">
        <v>0</v>
      </c>
    </row>
    <row r="338" spans="1:9" ht="47.25" x14ac:dyDescent="0.25">
      <c r="A338" s="84" t="s">
        <v>695</v>
      </c>
      <c r="B338" s="89">
        <v>913</v>
      </c>
      <c r="C338" s="85">
        <v>4</v>
      </c>
      <c r="D338" s="85">
        <v>12</v>
      </c>
      <c r="E338" s="71" t="s">
        <v>301</v>
      </c>
      <c r="F338" s="72" t="s">
        <v>114</v>
      </c>
      <c r="G338" s="74">
        <v>200</v>
      </c>
      <c r="H338" s="74">
        <v>0</v>
      </c>
      <c r="I338" s="75">
        <v>0</v>
      </c>
    </row>
    <row r="339" spans="1:9" ht="63" x14ac:dyDescent="0.25">
      <c r="A339" s="84" t="s">
        <v>696</v>
      </c>
      <c r="B339" s="89">
        <v>913</v>
      </c>
      <c r="C339" s="85">
        <v>4</v>
      </c>
      <c r="D339" s="85">
        <v>12</v>
      </c>
      <c r="E339" s="71" t="s">
        <v>302</v>
      </c>
      <c r="F339" s="72" t="s">
        <v>114</v>
      </c>
      <c r="G339" s="74">
        <v>200</v>
      </c>
      <c r="H339" s="74">
        <v>0</v>
      </c>
      <c r="I339" s="75">
        <v>0</v>
      </c>
    </row>
    <row r="340" spans="1:9" ht="47.25" x14ac:dyDescent="0.25">
      <c r="A340" s="84" t="s">
        <v>303</v>
      </c>
      <c r="B340" s="89">
        <v>913</v>
      </c>
      <c r="C340" s="85">
        <v>4</v>
      </c>
      <c r="D340" s="85">
        <v>12</v>
      </c>
      <c r="E340" s="71" t="s">
        <v>304</v>
      </c>
      <c r="F340" s="72" t="s">
        <v>114</v>
      </c>
      <c r="G340" s="74">
        <v>200</v>
      </c>
      <c r="H340" s="74">
        <v>0</v>
      </c>
      <c r="I340" s="75">
        <v>0</v>
      </c>
    </row>
    <row r="341" spans="1:9" ht="47.25" x14ac:dyDescent="0.25">
      <c r="A341" s="84" t="s">
        <v>309</v>
      </c>
      <c r="B341" s="89">
        <v>913</v>
      </c>
      <c r="C341" s="85">
        <v>4</v>
      </c>
      <c r="D341" s="85">
        <v>12</v>
      </c>
      <c r="E341" s="71" t="s">
        <v>310</v>
      </c>
      <c r="F341" s="72" t="s">
        <v>114</v>
      </c>
      <c r="G341" s="74">
        <v>200</v>
      </c>
      <c r="H341" s="74">
        <v>0</v>
      </c>
      <c r="I341" s="75">
        <v>0</v>
      </c>
    </row>
    <row r="342" spans="1:9" ht="31.5" x14ac:dyDescent="0.25">
      <c r="A342" s="84" t="s">
        <v>120</v>
      </c>
      <c r="B342" s="89">
        <v>913</v>
      </c>
      <c r="C342" s="85">
        <v>4</v>
      </c>
      <c r="D342" s="85">
        <v>12</v>
      </c>
      <c r="E342" s="71" t="s">
        <v>310</v>
      </c>
      <c r="F342" s="72" t="s">
        <v>121</v>
      </c>
      <c r="G342" s="74">
        <v>200</v>
      </c>
      <c r="H342" s="74">
        <v>0</v>
      </c>
      <c r="I342" s="75">
        <v>0</v>
      </c>
    </row>
    <row r="343" spans="1:9" x14ac:dyDescent="0.25">
      <c r="A343" s="84" t="s">
        <v>546</v>
      </c>
      <c r="B343" s="89">
        <v>913</v>
      </c>
      <c r="C343" s="85">
        <v>5</v>
      </c>
      <c r="D343" s="85">
        <v>0</v>
      </c>
      <c r="E343" s="71" t="s">
        <v>114</v>
      </c>
      <c r="F343" s="72" t="s">
        <v>114</v>
      </c>
      <c r="G343" s="74">
        <v>3.9</v>
      </c>
      <c r="H343" s="74">
        <v>1</v>
      </c>
      <c r="I343" s="75">
        <v>0.25641025641025644</v>
      </c>
    </row>
    <row r="344" spans="1:9" x14ac:dyDescent="0.25">
      <c r="A344" s="84" t="s">
        <v>315</v>
      </c>
      <c r="B344" s="89">
        <v>913</v>
      </c>
      <c r="C344" s="85">
        <v>5</v>
      </c>
      <c r="D344" s="85">
        <v>1</v>
      </c>
      <c r="E344" s="71" t="s">
        <v>114</v>
      </c>
      <c r="F344" s="72" t="s">
        <v>114</v>
      </c>
      <c r="G344" s="74">
        <v>3.9</v>
      </c>
      <c r="H344" s="74">
        <v>1</v>
      </c>
      <c r="I344" s="75">
        <v>0.25641025641025644</v>
      </c>
    </row>
    <row r="345" spans="1:9" ht="47.25" x14ac:dyDescent="0.25">
      <c r="A345" s="84" t="s">
        <v>695</v>
      </c>
      <c r="B345" s="89">
        <v>913</v>
      </c>
      <c r="C345" s="85">
        <v>5</v>
      </c>
      <c r="D345" s="85">
        <v>1</v>
      </c>
      <c r="E345" s="71" t="s">
        <v>301</v>
      </c>
      <c r="F345" s="72" t="s">
        <v>114</v>
      </c>
      <c r="G345" s="74">
        <v>3.9</v>
      </c>
      <c r="H345" s="74">
        <v>1</v>
      </c>
      <c r="I345" s="75">
        <v>0.25641025641025644</v>
      </c>
    </row>
    <row r="346" spans="1:9" ht="63" x14ac:dyDescent="0.25">
      <c r="A346" s="84" t="s">
        <v>696</v>
      </c>
      <c r="B346" s="89">
        <v>913</v>
      </c>
      <c r="C346" s="85">
        <v>5</v>
      </c>
      <c r="D346" s="85">
        <v>1</v>
      </c>
      <c r="E346" s="71" t="s">
        <v>302</v>
      </c>
      <c r="F346" s="72" t="s">
        <v>114</v>
      </c>
      <c r="G346" s="74">
        <v>3.9</v>
      </c>
      <c r="H346" s="74">
        <v>1</v>
      </c>
      <c r="I346" s="75">
        <v>0.25641025641025644</v>
      </c>
    </row>
    <row r="347" spans="1:9" ht="47.25" x14ac:dyDescent="0.25">
      <c r="A347" s="84" t="s">
        <v>303</v>
      </c>
      <c r="B347" s="89">
        <v>913</v>
      </c>
      <c r="C347" s="85">
        <v>5</v>
      </c>
      <c r="D347" s="85">
        <v>1</v>
      </c>
      <c r="E347" s="71" t="s">
        <v>304</v>
      </c>
      <c r="F347" s="72" t="s">
        <v>114</v>
      </c>
      <c r="G347" s="74">
        <v>3.9</v>
      </c>
      <c r="H347" s="74">
        <v>1</v>
      </c>
      <c r="I347" s="75">
        <v>0.25641025641025644</v>
      </c>
    </row>
    <row r="348" spans="1:9" ht="31.5" x14ac:dyDescent="0.25">
      <c r="A348" s="84" t="s">
        <v>313</v>
      </c>
      <c r="B348" s="89">
        <v>913</v>
      </c>
      <c r="C348" s="85">
        <v>5</v>
      </c>
      <c r="D348" s="85">
        <v>1</v>
      </c>
      <c r="E348" s="71" t="s">
        <v>314</v>
      </c>
      <c r="F348" s="72" t="s">
        <v>114</v>
      </c>
      <c r="G348" s="74">
        <v>3.9</v>
      </c>
      <c r="H348" s="74">
        <v>1</v>
      </c>
      <c r="I348" s="75">
        <v>0.25641025641025644</v>
      </c>
    </row>
    <row r="349" spans="1:9" ht="31.5" x14ac:dyDescent="0.25">
      <c r="A349" s="84" t="s">
        <v>120</v>
      </c>
      <c r="B349" s="89">
        <v>913</v>
      </c>
      <c r="C349" s="85">
        <v>5</v>
      </c>
      <c r="D349" s="85">
        <v>1</v>
      </c>
      <c r="E349" s="71" t="s">
        <v>314</v>
      </c>
      <c r="F349" s="72" t="s">
        <v>121</v>
      </c>
      <c r="G349" s="74">
        <v>3.9</v>
      </c>
      <c r="H349" s="74">
        <v>1</v>
      </c>
      <c r="I349" s="75">
        <v>0.25641025641025644</v>
      </c>
    </row>
    <row r="350" spans="1:9" x14ac:dyDescent="0.25">
      <c r="A350" s="84" t="s">
        <v>547</v>
      </c>
      <c r="B350" s="89">
        <v>913</v>
      </c>
      <c r="C350" s="85">
        <v>7</v>
      </c>
      <c r="D350" s="85">
        <v>0</v>
      </c>
      <c r="E350" s="71" t="s">
        <v>114</v>
      </c>
      <c r="F350" s="72" t="s">
        <v>114</v>
      </c>
      <c r="G350" s="74">
        <v>15</v>
      </c>
      <c r="H350" s="74">
        <v>0</v>
      </c>
      <c r="I350" s="75">
        <v>0</v>
      </c>
    </row>
    <row r="351" spans="1:9" ht="31.5" x14ac:dyDescent="0.25">
      <c r="A351" s="84" t="s">
        <v>129</v>
      </c>
      <c r="B351" s="89">
        <v>913</v>
      </c>
      <c r="C351" s="85">
        <v>7</v>
      </c>
      <c r="D351" s="85">
        <v>5</v>
      </c>
      <c r="E351" s="71" t="s">
        <v>114</v>
      </c>
      <c r="F351" s="72" t="s">
        <v>114</v>
      </c>
      <c r="G351" s="74">
        <v>15</v>
      </c>
      <c r="H351" s="74">
        <v>0</v>
      </c>
      <c r="I351" s="75">
        <v>0</v>
      </c>
    </row>
    <row r="352" spans="1:9" ht="47.25" x14ac:dyDescent="0.25">
      <c r="A352" s="84" t="s">
        <v>695</v>
      </c>
      <c r="B352" s="89">
        <v>913</v>
      </c>
      <c r="C352" s="85">
        <v>7</v>
      </c>
      <c r="D352" s="85">
        <v>5</v>
      </c>
      <c r="E352" s="71" t="s">
        <v>301</v>
      </c>
      <c r="F352" s="72" t="s">
        <v>114</v>
      </c>
      <c r="G352" s="74">
        <v>15</v>
      </c>
      <c r="H352" s="74">
        <v>0</v>
      </c>
      <c r="I352" s="75">
        <v>0</v>
      </c>
    </row>
    <row r="353" spans="1:9" ht="63" x14ac:dyDescent="0.25">
      <c r="A353" s="84" t="s">
        <v>703</v>
      </c>
      <c r="B353" s="89">
        <v>913</v>
      </c>
      <c r="C353" s="85">
        <v>7</v>
      </c>
      <c r="D353" s="85">
        <v>5</v>
      </c>
      <c r="E353" s="71" t="s">
        <v>331</v>
      </c>
      <c r="F353" s="72" t="s">
        <v>114</v>
      </c>
      <c r="G353" s="74">
        <v>15</v>
      </c>
      <c r="H353" s="74">
        <v>0</v>
      </c>
      <c r="I353" s="75">
        <v>0</v>
      </c>
    </row>
    <row r="354" spans="1:9" ht="31.5" x14ac:dyDescent="0.25">
      <c r="A354" s="84" t="s">
        <v>332</v>
      </c>
      <c r="B354" s="89">
        <v>913</v>
      </c>
      <c r="C354" s="85">
        <v>7</v>
      </c>
      <c r="D354" s="85">
        <v>5</v>
      </c>
      <c r="E354" s="71" t="s">
        <v>333</v>
      </c>
      <c r="F354" s="72" t="s">
        <v>114</v>
      </c>
      <c r="G354" s="74">
        <v>15</v>
      </c>
      <c r="H354" s="74">
        <v>0</v>
      </c>
      <c r="I354" s="75">
        <v>0</v>
      </c>
    </row>
    <row r="355" spans="1:9" ht="31.5" x14ac:dyDescent="0.25">
      <c r="A355" s="84" t="s">
        <v>127</v>
      </c>
      <c r="B355" s="89">
        <v>913</v>
      </c>
      <c r="C355" s="85">
        <v>7</v>
      </c>
      <c r="D355" s="85">
        <v>5</v>
      </c>
      <c r="E355" s="71" t="s">
        <v>704</v>
      </c>
      <c r="F355" s="72" t="s">
        <v>114</v>
      </c>
      <c r="G355" s="74">
        <v>15</v>
      </c>
      <c r="H355" s="74">
        <v>0</v>
      </c>
      <c r="I355" s="75">
        <v>0</v>
      </c>
    </row>
    <row r="356" spans="1:9" ht="31.5" x14ac:dyDescent="0.25">
      <c r="A356" s="84" t="s">
        <v>120</v>
      </c>
      <c r="B356" s="89">
        <v>913</v>
      </c>
      <c r="C356" s="85">
        <v>7</v>
      </c>
      <c r="D356" s="85">
        <v>5</v>
      </c>
      <c r="E356" s="71" t="s">
        <v>704</v>
      </c>
      <c r="F356" s="72" t="s">
        <v>121</v>
      </c>
      <c r="G356" s="74">
        <v>15</v>
      </c>
      <c r="H356" s="74">
        <v>0</v>
      </c>
      <c r="I356" s="75">
        <v>0</v>
      </c>
    </row>
    <row r="357" spans="1:9" x14ac:dyDescent="0.25">
      <c r="A357" s="84" t="s">
        <v>552</v>
      </c>
      <c r="B357" s="89">
        <v>913</v>
      </c>
      <c r="C357" s="85">
        <v>12</v>
      </c>
      <c r="D357" s="85">
        <v>0</v>
      </c>
      <c r="E357" s="71" t="s">
        <v>114</v>
      </c>
      <c r="F357" s="72" t="s">
        <v>114</v>
      </c>
      <c r="G357" s="74">
        <v>3618</v>
      </c>
      <c r="H357" s="74">
        <v>1749.3</v>
      </c>
      <c r="I357" s="75">
        <v>0.48349917081260363</v>
      </c>
    </row>
    <row r="358" spans="1:9" x14ac:dyDescent="0.25">
      <c r="A358" s="84" t="s">
        <v>330</v>
      </c>
      <c r="B358" s="89">
        <v>913</v>
      </c>
      <c r="C358" s="85">
        <v>12</v>
      </c>
      <c r="D358" s="85">
        <v>2</v>
      </c>
      <c r="E358" s="71" t="s">
        <v>114</v>
      </c>
      <c r="F358" s="72" t="s">
        <v>114</v>
      </c>
      <c r="G358" s="74">
        <v>3618</v>
      </c>
      <c r="H358" s="74">
        <v>1749.3</v>
      </c>
      <c r="I358" s="75">
        <v>0.48349917081260363</v>
      </c>
    </row>
    <row r="359" spans="1:9" ht="47.25" x14ac:dyDescent="0.25">
      <c r="A359" s="84" t="s">
        <v>695</v>
      </c>
      <c r="B359" s="89">
        <v>913</v>
      </c>
      <c r="C359" s="85">
        <v>12</v>
      </c>
      <c r="D359" s="85">
        <v>2</v>
      </c>
      <c r="E359" s="71" t="s">
        <v>301</v>
      </c>
      <c r="F359" s="72" t="s">
        <v>114</v>
      </c>
      <c r="G359" s="74">
        <v>3618</v>
      </c>
      <c r="H359" s="74">
        <v>1749.3</v>
      </c>
      <c r="I359" s="75">
        <v>0.48349917081260363</v>
      </c>
    </row>
    <row r="360" spans="1:9" ht="66.75" customHeight="1" x14ac:dyDescent="0.25">
      <c r="A360" s="84" t="s">
        <v>697</v>
      </c>
      <c r="B360" s="89">
        <v>913</v>
      </c>
      <c r="C360" s="85">
        <v>12</v>
      </c>
      <c r="D360" s="85">
        <v>2</v>
      </c>
      <c r="E360" s="71" t="s">
        <v>316</v>
      </c>
      <c r="F360" s="72" t="s">
        <v>114</v>
      </c>
      <c r="G360" s="74">
        <v>3618</v>
      </c>
      <c r="H360" s="74">
        <v>1749.3</v>
      </c>
      <c r="I360" s="75">
        <v>0.48349917081260363</v>
      </c>
    </row>
    <row r="361" spans="1:9" ht="63" x14ac:dyDescent="0.25">
      <c r="A361" s="84" t="s">
        <v>326</v>
      </c>
      <c r="B361" s="89">
        <v>913</v>
      </c>
      <c r="C361" s="85">
        <v>12</v>
      </c>
      <c r="D361" s="85">
        <v>2</v>
      </c>
      <c r="E361" s="71" t="s">
        <v>327</v>
      </c>
      <c r="F361" s="72" t="s">
        <v>114</v>
      </c>
      <c r="G361" s="74">
        <v>3618</v>
      </c>
      <c r="H361" s="74">
        <v>1749.3</v>
      </c>
      <c r="I361" s="75">
        <v>0.48349917081260363</v>
      </c>
    </row>
    <row r="362" spans="1:9" ht="31.5" x14ac:dyDescent="0.25">
      <c r="A362" s="84" t="s">
        <v>328</v>
      </c>
      <c r="B362" s="89">
        <v>913</v>
      </c>
      <c r="C362" s="85">
        <v>12</v>
      </c>
      <c r="D362" s="85">
        <v>2</v>
      </c>
      <c r="E362" s="71" t="s">
        <v>329</v>
      </c>
      <c r="F362" s="72" t="s">
        <v>114</v>
      </c>
      <c r="G362" s="74">
        <v>3618</v>
      </c>
      <c r="H362" s="74">
        <v>1749.3</v>
      </c>
      <c r="I362" s="75">
        <v>0.48349917081260363</v>
      </c>
    </row>
    <row r="363" spans="1:9" x14ac:dyDescent="0.25">
      <c r="A363" s="84" t="s">
        <v>132</v>
      </c>
      <c r="B363" s="89">
        <v>913</v>
      </c>
      <c r="C363" s="85">
        <v>12</v>
      </c>
      <c r="D363" s="85">
        <v>2</v>
      </c>
      <c r="E363" s="71" t="s">
        <v>329</v>
      </c>
      <c r="F363" s="72" t="s">
        <v>133</v>
      </c>
      <c r="G363" s="74">
        <v>3618</v>
      </c>
      <c r="H363" s="74">
        <v>1749.3</v>
      </c>
      <c r="I363" s="75">
        <v>0.48349917081260363</v>
      </c>
    </row>
    <row r="364" spans="1:9" s="69" customFormat="1" x14ac:dyDescent="0.25">
      <c r="A364" s="82" t="s">
        <v>559</v>
      </c>
      <c r="B364" s="155">
        <v>916</v>
      </c>
      <c r="C364" s="83">
        <v>0</v>
      </c>
      <c r="D364" s="83">
        <v>0</v>
      </c>
      <c r="E364" s="64" t="s">
        <v>114</v>
      </c>
      <c r="F364" s="65" t="s">
        <v>114</v>
      </c>
      <c r="G364" s="67">
        <v>2070.6</v>
      </c>
      <c r="H364" s="67">
        <v>851.1</v>
      </c>
      <c r="I364" s="68">
        <v>0.41104027818023764</v>
      </c>
    </row>
    <row r="365" spans="1:9" x14ac:dyDescent="0.25">
      <c r="A365" s="84" t="s">
        <v>542</v>
      </c>
      <c r="B365" s="89">
        <v>916</v>
      </c>
      <c r="C365" s="85">
        <v>1</v>
      </c>
      <c r="D365" s="85">
        <v>0</v>
      </c>
      <c r="E365" s="71" t="s">
        <v>114</v>
      </c>
      <c r="F365" s="72" t="s">
        <v>114</v>
      </c>
      <c r="G365" s="74">
        <v>2070.6</v>
      </c>
      <c r="H365" s="74">
        <v>851.1</v>
      </c>
      <c r="I365" s="75">
        <v>0.41104027818023764</v>
      </c>
    </row>
    <row r="366" spans="1:9" ht="63" x14ac:dyDescent="0.25">
      <c r="A366" s="84" t="s">
        <v>511</v>
      </c>
      <c r="B366" s="89">
        <v>916</v>
      </c>
      <c r="C366" s="85">
        <v>1</v>
      </c>
      <c r="D366" s="85">
        <v>3</v>
      </c>
      <c r="E366" s="71" t="s">
        <v>114</v>
      </c>
      <c r="F366" s="72" t="s">
        <v>114</v>
      </c>
      <c r="G366" s="74">
        <v>2070.6</v>
      </c>
      <c r="H366" s="74">
        <v>851.1</v>
      </c>
      <c r="I366" s="75">
        <v>0.41104027818023764</v>
      </c>
    </row>
    <row r="367" spans="1:9" x14ac:dyDescent="0.25">
      <c r="A367" s="84" t="s">
        <v>505</v>
      </c>
      <c r="B367" s="89">
        <v>916</v>
      </c>
      <c r="C367" s="85">
        <v>1</v>
      </c>
      <c r="D367" s="85">
        <v>3</v>
      </c>
      <c r="E367" s="71" t="s">
        <v>506</v>
      </c>
      <c r="F367" s="72" t="s">
        <v>114</v>
      </c>
      <c r="G367" s="74">
        <v>2070.6</v>
      </c>
      <c r="H367" s="74">
        <v>851.1</v>
      </c>
      <c r="I367" s="75">
        <v>0.41104027818023764</v>
      </c>
    </row>
    <row r="368" spans="1:9" ht="31.5" x14ac:dyDescent="0.25">
      <c r="A368" s="84" t="s">
        <v>507</v>
      </c>
      <c r="B368" s="89">
        <v>916</v>
      </c>
      <c r="C368" s="85">
        <v>1</v>
      </c>
      <c r="D368" s="85">
        <v>3</v>
      </c>
      <c r="E368" s="71" t="s">
        <v>508</v>
      </c>
      <c r="F368" s="72" t="s">
        <v>114</v>
      </c>
      <c r="G368" s="74">
        <v>2070.6</v>
      </c>
      <c r="H368" s="74">
        <v>851.1</v>
      </c>
      <c r="I368" s="75">
        <v>0.41104027818023764</v>
      </c>
    </row>
    <row r="369" spans="1:9" ht="31.5" x14ac:dyDescent="0.25">
      <c r="A369" s="84" t="s">
        <v>509</v>
      </c>
      <c r="B369" s="89">
        <v>916</v>
      </c>
      <c r="C369" s="85">
        <v>1</v>
      </c>
      <c r="D369" s="85">
        <v>3</v>
      </c>
      <c r="E369" s="71" t="s">
        <v>510</v>
      </c>
      <c r="F369" s="72" t="s">
        <v>114</v>
      </c>
      <c r="G369" s="74">
        <v>1471.4</v>
      </c>
      <c r="H369" s="74">
        <v>614.6</v>
      </c>
      <c r="I369" s="75">
        <v>0.41769743101807799</v>
      </c>
    </row>
    <row r="370" spans="1:9" ht="173.25" x14ac:dyDescent="0.25">
      <c r="A370" s="84" t="s">
        <v>189</v>
      </c>
      <c r="B370" s="89">
        <v>916</v>
      </c>
      <c r="C370" s="85">
        <v>1</v>
      </c>
      <c r="D370" s="85">
        <v>3</v>
      </c>
      <c r="E370" s="71" t="s">
        <v>728</v>
      </c>
      <c r="F370" s="72" t="s">
        <v>114</v>
      </c>
      <c r="G370" s="74">
        <v>1471.4</v>
      </c>
      <c r="H370" s="74">
        <v>614.6</v>
      </c>
      <c r="I370" s="75">
        <v>0.41769743101807799</v>
      </c>
    </row>
    <row r="371" spans="1:9" ht="78.75" x14ac:dyDescent="0.25">
      <c r="A371" s="84" t="s">
        <v>136</v>
      </c>
      <c r="B371" s="89">
        <v>916</v>
      </c>
      <c r="C371" s="85">
        <v>1</v>
      </c>
      <c r="D371" s="85">
        <v>3</v>
      </c>
      <c r="E371" s="71" t="s">
        <v>728</v>
      </c>
      <c r="F371" s="72" t="s">
        <v>137</v>
      </c>
      <c r="G371" s="74">
        <v>1471.4</v>
      </c>
      <c r="H371" s="74">
        <v>614.6</v>
      </c>
      <c r="I371" s="75">
        <v>0.41769743101807799</v>
      </c>
    </row>
    <row r="372" spans="1:9" ht="31.5" x14ac:dyDescent="0.25">
      <c r="A372" s="84" t="s">
        <v>512</v>
      </c>
      <c r="B372" s="89">
        <v>916</v>
      </c>
      <c r="C372" s="85">
        <v>1</v>
      </c>
      <c r="D372" s="85">
        <v>3</v>
      </c>
      <c r="E372" s="71" t="s">
        <v>513</v>
      </c>
      <c r="F372" s="72" t="s">
        <v>114</v>
      </c>
      <c r="G372" s="74">
        <v>599.20000000000005</v>
      </c>
      <c r="H372" s="74">
        <v>236.5</v>
      </c>
      <c r="I372" s="75">
        <v>0.39469292389853133</v>
      </c>
    </row>
    <row r="373" spans="1:9" ht="31.5" x14ac:dyDescent="0.25">
      <c r="A373" s="84" t="s">
        <v>239</v>
      </c>
      <c r="B373" s="89">
        <v>916</v>
      </c>
      <c r="C373" s="85">
        <v>1</v>
      </c>
      <c r="D373" s="85">
        <v>3</v>
      </c>
      <c r="E373" s="71" t="s">
        <v>514</v>
      </c>
      <c r="F373" s="72" t="s">
        <v>114</v>
      </c>
      <c r="G373" s="74">
        <v>10.4</v>
      </c>
      <c r="H373" s="74">
        <v>8.3000000000000007</v>
      </c>
      <c r="I373" s="75">
        <v>0.79807692307692313</v>
      </c>
    </row>
    <row r="374" spans="1:9" ht="78.75" x14ac:dyDescent="0.25">
      <c r="A374" s="84" t="s">
        <v>136</v>
      </c>
      <c r="B374" s="89">
        <v>916</v>
      </c>
      <c r="C374" s="85">
        <v>1</v>
      </c>
      <c r="D374" s="85">
        <v>3</v>
      </c>
      <c r="E374" s="71" t="s">
        <v>514</v>
      </c>
      <c r="F374" s="72" t="s">
        <v>137</v>
      </c>
      <c r="G374" s="74">
        <v>2.5</v>
      </c>
      <c r="H374" s="74">
        <v>0.8</v>
      </c>
      <c r="I374" s="75">
        <v>0.32</v>
      </c>
    </row>
    <row r="375" spans="1:9" ht="31.5" x14ac:dyDescent="0.25">
      <c r="A375" s="84" t="s">
        <v>120</v>
      </c>
      <c r="B375" s="89">
        <v>916</v>
      </c>
      <c r="C375" s="85">
        <v>1</v>
      </c>
      <c r="D375" s="85">
        <v>3</v>
      </c>
      <c r="E375" s="71" t="s">
        <v>514</v>
      </c>
      <c r="F375" s="72" t="s">
        <v>121</v>
      </c>
      <c r="G375" s="74">
        <v>7.9</v>
      </c>
      <c r="H375" s="74">
        <v>7.5</v>
      </c>
      <c r="I375" s="75">
        <v>0.94936708860759489</v>
      </c>
    </row>
    <row r="376" spans="1:9" ht="173.25" x14ac:dyDescent="0.25">
      <c r="A376" s="84" t="s">
        <v>189</v>
      </c>
      <c r="B376" s="89">
        <v>916</v>
      </c>
      <c r="C376" s="85">
        <v>1</v>
      </c>
      <c r="D376" s="85">
        <v>3</v>
      </c>
      <c r="E376" s="71" t="s">
        <v>729</v>
      </c>
      <c r="F376" s="72" t="s">
        <v>114</v>
      </c>
      <c r="G376" s="74">
        <v>588.79999999999995</v>
      </c>
      <c r="H376" s="74">
        <v>228.2</v>
      </c>
      <c r="I376" s="75">
        <v>0.3875679347826087</v>
      </c>
    </row>
    <row r="377" spans="1:9" ht="78.75" x14ac:dyDescent="0.25">
      <c r="A377" s="84" t="s">
        <v>136</v>
      </c>
      <c r="B377" s="89">
        <v>916</v>
      </c>
      <c r="C377" s="85">
        <v>1</v>
      </c>
      <c r="D377" s="85">
        <v>3</v>
      </c>
      <c r="E377" s="71" t="s">
        <v>729</v>
      </c>
      <c r="F377" s="72" t="s">
        <v>137</v>
      </c>
      <c r="G377" s="74">
        <v>588.79999999999995</v>
      </c>
      <c r="H377" s="74">
        <v>228.2</v>
      </c>
      <c r="I377" s="75">
        <v>0.3875679347826087</v>
      </c>
    </row>
    <row r="378" spans="1:9" s="69" customFormat="1" x14ac:dyDescent="0.25">
      <c r="A378" s="82" t="s">
        <v>560</v>
      </c>
      <c r="B378" s="155">
        <v>917</v>
      </c>
      <c r="C378" s="83">
        <v>0</v>
      </c>
      <c r="D378" s="83">
        <v>0</v>
      </c>
      <c r="E378" s="64" t="s">
        <v>114</v>
      </c>
      <c r="F378" s="65" t="s">
        <v>114</v>
      </c>
      <c r="G378" s="67">
        <v>76359.399999999994</v>
      </c>
      <c r="H378" s="67">
        <v>33083.300000000003</v>
      </c>
      <c r="I378" s="68">
        <v>0.43325772596432144</v>
      </c>
    </row>
    <row r="379" spans="1:9" x14ac:dyDescent="0.25">
      <c r="A379" s="84" t="s">
        <v>542</v>
      </c>
      <c r="B379" s="89">
        <v>917</v>
      </c>
      <c r="C379" s="85">
        <v>1</v>
      </c>
      <c r="D379" s="85">
        <v>0</v>
      </c>
      <c r="E379" s="71" t="s">
        <v>114</v>
      </c>
      <c r="F379" s="72" t="s">
        <v>114</v>
      </c>
      <c r="G379" s="74">
        <v>63472</v>
      </c>
      <c r="H379" s="74">
        <v>26041.7</v>
      </c>
      <c r="I379" s="75">
        <v>0.41028642551046129</v>
      </c>
    </row>
    <row r="380" spans="1:9" ht="47.25" x14ac:dyDescent="0.25">
      <c r="A380" s="84" t="s">
        <v>364</v>
      </c>
      <c r="B380" s="89">
        <v>917</v>
      </c>
      <c r="C380" s="85">
        <v>1</v>
      </c>
      <c r="D380" s="85">
        <v>2</v>
      </c>
      <c r="E380" s="71" t="s">
        <v>114</v>
      </c>
      <c r="F380" s="72" t="s">
        <v>114</v>
      </c>
      <c r="G380" s="74">
        <v>3607.4</v>
      </c>
      <c r="H380" s="74">
        <v>1643.9</v>
      </c>
      <c r="I380" s="75">
        <v>0.45570216776625827</v>
      </c>
    </row>
    <row r="381" spans="1:9" ht="47.25" x14ac:dyDescent="0.25">
      <c r="A381" s="84" t="s">
        <v>706</v>
      </c>
      <c r="B381" s="89">
        <v>917</v>
      </c>
      <c r="C381" s="85">
        <v>1</v>
      </c>
      <c r="D381" s="85">
        <v>2</v>
      </c>
      <c r="E381" s="71" t="s">
        <v>335</v>
      </c>
      <c r="F381" s="72" t="s">
        <v>114</v>
      </c>
      <c r="G381" s="74">
        <v>3607.4</v>
      </c>
      <c r="H381" s="74">
        <v>1643.9</v>
      </c>
      <c r="I381" s="75">
        <v>0.45570216776625827</v>
      </c>
    </row>
    <row r="382" spans="1:9" ht="31.5" x14ac:dyDescent="0.25">
      <c r="A382" s="84" t="s">
        <v>707</v>
      </c>
      <c r="B382" s="89">
        <v>917</v>
      </c>
      <c r="C382" s="85">
        <v>1</v>
      </c>
      <c r="D382" s="85">
        <v>2</v>
      </c>
      <c r="E382" s="71" t="s">
        <v>336</v>
      </c>
      <c r="F382" s="72" t="s">
        <v>114</v>
      </c>
      <c r="G382" s="74">
        <v>3607.4</v>
      </c>
      <c r="H382" s="74">
        <v>1643.9</v>
      </c>
      <c r="I382" s="75">
        <v>0.45570216776625827</v>
      </c>
    </row>
    <row r="383" spans="1:9" ht="31.5" x14ac:dyDescent="0.25">
      <c r="A383" s="84" t="s">
        <v>362</v>
      </c>
      <c r="B383" s="89">
        <v>917</v>
      </c>
      <c r="C383" s="85">
        <v>1</v>
      </c>
      <c r="D383" s="85">
        <v>2</v>
      </c>
      <c r="E383" s="71" t="s">
        <v>363</v>
      </c>
      <c r="F383" s="72" t="s">
        <v>114</v>
      </c>
      <c r="G383" s="74">
        <v>3607.4</v>
      </c>
      <c r="H383" s="74">
        <v>1643.9</v>
      </c>
      <c r="I383" s="75">
        <v>0.45570216776625827</v>
      </c>
    </row>
    <row r="384" spans="1:9" ht="173.25" x14ac:dyDescent="0.25">
      <c r="A384" s="84" t="s">
        <v>189</v>
      </c>
      <c r="B384" s="89">
        <v>917</v>
      </c>
      <c r="C384" s="85">
        <v>1</v>
      </c>
      <c r="D384" s="85">
        <v>2</v>
      </c>
      <c r="E384" s="71" t="s">
        <v>709</v>
      </c>
      <c r="F384" s="72" t="s">
        <v>114</v>
      </c>
      <c r="G384" s="74">
        <v>3607.4</v>
      </c>
      <c r="H384" s="74">
        <v>1643.9</v>
      </c>
      <c r="I384" s="75">
        <v>0.45570216776625827</v>
      </c>
    </row>
    <row r="385" spans="1:9" ht="78.75" x14ac:dyDescent="0.25">
      <c r="A385" s="84" t="s">
        <v>136</v>
      </c>
      <c r="B385" s="89">
        <v>917</v>
      </c>
      <c r="C385" s="85">
        <v>1</v>
      </c>
      <c r="D385" s="85">
        <v>2</v>
      </c>
      <c r="E385" s="71" t="s">
        <v>709</v>
      </c>
      <c r="F385" s="72" t="s">
        <v>137</v>
      </c>
      <c r="G385" s="74">
        <v>3607.4</v>
      </c>
      <c r="H385" s="74">
        <v>1643.9</v>
      </c>
      <c r="I385" s="75">
        <v>0.45570216776625827</v>
      </c>
    </row>
    <row r="386" spans="1:9" ht="63" x14ac:dyDescent="0.25">
      <c r="A386" s="84" t="s">
        <v>266</v>
      </c>
      <c r="B386" s="89">
        <v>917</v>
      </c>
      <c r="C386" s="85">
        <v>1</v>
      </c>
      <c r="D386" s="85">
        <v>4</v>
      </c>
      <c r="E386" s="71" t="s">
        <v>114</v>
      </c>
      <c r="F386" s="72" t="s">
        <v>114</v>
      </c>
      <c r="G386" s="74">
        <v>57609.2</v>
      </c>
      <c r="H386" s="74">
        <v>23451.5</v>
      </c>
      <c r="I386" s="75">
        <v>0.40707907764732026</v>
      </c>
    </row>
    <row r="387" spans="1:9" ht="63" x14ac:dyDescent="0.25">
      <c r="A387" s="84" t="s">
        <v>664</v>
      </c>
      <c r="B387" s="89">
        <v>917</v>
      </c>
      <c r="C387" s="85">
        <v>1</v>
      </c>
      <c r="D387" s="85">
        <v>4</v>
      </c>
      <c r="E387" s="71" t="s">
        <v>242</v>
      </c>
      <c r="F387" s="72" t="s">
        <v>114</v>
      </c>
      <c r="G387" s="74">
        <v>3</v>
      </c>
      <c r="H387" s="74">
        <v>0</v>
      </c>
      <c r="I387" s="75">
        <v>0</v>
      </c>
    </row>
    <row r="388" spans="1:9" ht="63" x14ac:dyDescent="0.25">
      <c r="A388" s="84" t="s">
        <v>678</v>
      </c>
      <c r="B388" s="89">
        <v>917</v>
      </c>
      <c r="C388" s="85">
        <v>1</v>
      </c>
      <c r="D388" s="85">
        <v>4</v>
      </c>
      <c r="E388" s="71" t="s">
        <v>259</v>
      </c>
      <c r="F388" s="72" t="s">
        <v>114</v>
      </c>
      <c r="G388" s="74">
        <v>3</v>
      </c>
      <c r="H388" s="74">
        <v>0</v>
      </c>
      <c r="I388" s="75">
        <v>0</v>
      </c>
    </row>
    <row r="389" spans="1:9" ht="63" x14ac:dyDescent="0.25">
      <c r="A389" s="84" t="s">
        <v>263</v>
      </c>
      <c r="B389" s="89">
        <v>917</v>
      </c>
      <c r="C389" s="85">
        <v>1</v>
      </c>
      <c r="D389" s="85">
        <v>4</v>
      </c>
      <c r="E389" s="71" t="s">
        <v>264</v>
      </c>
      <c r="F389" s="72" t="s">
        <v>114</v>
      </c>
      <c r="G389" s="74">
        <v>3</v>
      </c>
      <c r="H389" s="74">
        <v>0</v>
      </c>
      <c r="I389" s="75">
        <v>0</v>
      </c>
    </row>
    <row r="390" spans="1:9" ht="63" x14ac:dyDescent="0.25">
      <c r="A390" s="84" t="s">
        <v>200</v>
      </c>
      <c r="B390" s="89">
        <v>917</v>
      </c>
      <c r="C390" s="85">
        <v>1</v>
      </c>
      <c r="D390" s="85">
        <v>4</v>
      </c>
      <c r="E390" s="71" t="s">
        <v>265</v>
      </c>
      <c r="F390" s="72" t="s">
        <v>114</v>
      </c>
      <c r="G390" s="74">
        <v>3</v>
      </c>
      <c r="H390" s="74">
        <v>0</v>
      </c>
      <c r="I390" s="75">
        <v>0</v>
      </c>
    </row>
    <row r="391" spans="1:9" ht="31.5" x14ac:dyDescent="0.25">
      <c r="A391" s="84" t="s">
        <v>120</v>
      </c>
      <c r="B391" s="89">
        <v>917</v>
      </c>
      <c r="C391" s="85">
        <v>1</v>
      </c>
      <c r="D391" s="85">
        <v>4</v>
      </c>
      <c r="E391" s="71" t="s">
        <v>265</v>
      </c>
      <c r="F391" s="72" t="s">
        <v>121</v>
      </c>
      <c r="G391" s="74">
        <v>3</v>
      </c>
      <c r="H391" s="74">
        <v>0</v>
      </c>
      <c r="I391" s="75">
        <v>0</v>
      </c>
    </row>
    <row r="392" spans="1:9" ht="47.25" x14ac:dyDescent="0.25">
      <c r="A392" s="84" t="s">
        <v>706</v>
      </c>
      <c r="B392" s="89">
        <v>917</v>
      </c>
      <c r="C392" s="85">
        <v>1</v>
      </c>
      <c r="D392" s="85">
        <v>4</v>
      </c>
      <c r="E392" s="71" t="s">
        <v>335</v>
      </c>
      <c r="F392" s="72" t="s">
        <v>114</v>
      </c>
      <c r="G392" s="74">
        <v>57606.2</v>
      </c>
      <c r="H392" s="74">
        <v>23451.5</v>
      </c>
      <c r="I392" s="75">
        <v>0.40710027740069649</v>
      </c>
    </row>
    <row r="393" spans="1:9" ht="31.5" x14ac:dyDescent="0.25">
      <c r="A393" s="84" t="s">
        <v>707</v>
      </c>
      <c r="B393" s="89">
        <v>917</v>
      </c>
      <c r="C393" s="85">
        <v>1</v>
      </c>
      <c r="D393" s="85">
        <v>4</v>
      </c>
      <c r="E393" s="71" t="s">
        <v>336</v>
      </c>
      <c r="F393" s="72" t="s">
        <v>114</v>
      </c>
      <c r="G393" s="74">
        <v>57606.2</v>
      </c>
      <c r="H393" s="74">
        <v>23451.5</v>
      </c>
      <c r="I393" s="75">
        <v>0.40710027740069649</v>
      </c>
    </row>
    <row r="394" spans="1:9" ht="31.5" x14ac:dyDescent="0.25">
      <c r="A394" s="84" t="s">
        <v>358</v>
      </c>
      <c r="B394" s="89">
        <v>917</v>
      </c>
      <c r="C394" s="85">
        <v>1</v>
      </c>
      <c r="D394" s="85">
        <v>4</v>
      </c>
      <c r="E394" s="71" t="s">
        <v>359</v>
      </c>
      <c r="F394" s="72" t="s">
        <v>114</v>
      </c>
      <c r="G394" s="74">
        <v>52752.6</v>
      </c>
      <c r="H394" s="74">
        <v>21106.9</v>
      </c>
      <c r="I394" s="75">
        <v>0.40011108457213485</v>
      </c>
    </row>
    <row r="395" spans="1:9" ht="31.5" x14ac:dyDescent="0.25">
      <c r="A395" s="84" t="s">
        <v>194</v>
      </c>
      <c r="B395" s="89">
        <v>917</v>
      </c>
      <c r="C395" s="85">
        <v>1</v>
      </c>
      <c r="D395" s="85">
        <v>4</v>
      </c>
      <c r="E395" s="71" t="s">
        <v>360</v>
      </c>
      <c r="F395" s="72" t="s">
        <v>114</v>
      </c>
      <c r="G395" s="74">
        <v>2765.4</v>
      </c>
      <c r="H395" s="74">
        <v>1302.5</v>
      </c>
      <c r="I395" s="75">
        <v>0.47099877052144351</v>
      </c>
    </row>
    <row r="396" spans="1:9" ht="78.75" x14ac:dyDescent="0.25">
      <c r="A396" s="84" t="s">
        <v>136</v>
      </c>
      <c r="B396" s="89">
        <v>917</v>
      </c>
      <c r="C396" s="85">
        <v>1</v>
      </c>
      <c r="D396" s="85">
        <v>4</v>
      </c>
      <c r="E396" s="71" t="s">
        <v>360</v>
      </c>
      <c r="F396" s="72" t="s">
        <v>137</v>
      </c>
      <c r="G396" s="74">
        <v>42.6</v>
      </c>
      <c r="H396" s="74">
        <v>12.2</v>
      </c>
      <c r="I396" s="75">
        <v>0.28638497652582157</v>
      </c>
    </row>
    <row r="397" spans="1:9" ht="31.5" x14ac:dyDescent="0.25">
      <c r="A397" s="84" t="s">
        <v>120</v>
      </c>
      <c r="B397" s="89">
        <v>917</v>
      </c>
      <c r="C397" s="85">
        <v>1</v>
      </c>
      <c r="D397" s="85">
        <v>4</v>
      </c>
      <c r="E397" s="71" t="s">
        <v>360</v>
      </c>
      <c r="F397" s="72" t="s">
        <v>121</v>
      </c>
      <c r="G397" s="74">
        <v>2681</v>
      </c>
      <c r="H397" s="74">
        <v>1255.2</v>
      </c>
      <c r="I397" s="75">
        <v>0.46818351361432303</v>
      </c>
    </row>
    <row r="398" spans="1:9" x14ac:dyDescent="0.25">
      <c r="A398" s="84" t="s">
        <v>167</v>
      </c>
      <c r="B398" s="89">
        <v>917</v>
      </c>
      <c r="C398" s="85">
        <v>1</v>
      </c>
      <c r="D398" s="85">
        <v>4</v>
      </c>
      <c r="E398" s="71" t="s">
        <v>360</v>
      </c>
      <c r="F398" s="72" t="s">
        <v>168</v>
      </c>
      <c r="G398" s="74">
        <v>25</v>
      </c>
      <c r="H398" s="74">
        <v>25</v>
      </c>
      <c r="I398" s="75">
        <v>1</v>
      </c>
    </row>
    <row r="399" spans="1:9" x14ac:dyDescent="0.25">
      <c r="A399" s="84" t="s">
        <v>132</v>
      </c>
      <c r="B399" s="89">
        <v>917</v>
      </c>
      <c r="C399" s="85">
        <v>1</v>
      </c>
      <c r="D399" s="85">
        <v>4</v>
      </c>
      <c r="E399" s="71" t="s">
        <v>360</v>
      </c>
      <c r="F399" s="72" t="s">
        <v>133</v>
      </c>
      <c r="G399" s="74">
        <v>16.8</v>
      </c>
      <c r="H399" s="74">
        <v>10.199999999999999</v>
      </c>
      <c r="I399" s="75">
        <v>0.6071428571428571</v>
      </c>
    </row>
    <row r="400" spans="1:9" ht="173.25" x14ac:dyDescent="0.25">
      <c r="A400" s="84" t="s">
        <v>189</v>
      </c>
      <c r="B400" s="89">
        <v>917</v>
      </c>
      <c r="C400" s="85">
        <v>1</v>
      </c>
      <c r="D400" s="85">
        <v>4</v>
      </c>
      <c r="E400" s="71" t="s">
        <v>361</v>
      </c>
      <c r="F400" s="72" t="s">
        <v>114</v>
      </c>
      <c r="G400" s="74">
        <v>49987.199999999997</v>
      </c>
      <c r="H400" s="74">
        <v>19804.400000000001</v>
      </c>
      <c r="I400" s="75">
        <v>0.39618942449267019</v>
      </c>
    </row>
    <row r="401" spans="1:9" ht="78.75" x14ac:dyDescent="0.25">
      <c r="A401" s="84" t="s">
        <v>136</v>
      </c>
      <c r="B401" s="89">
        <v>917</v>
      </c>
      <c r="C401" s="85">
        <v>1</v>
      </c>
      <c r="D401" s="85">
        <v>4</v>
      </c>
      <c r="E401" s="71" t="s">
        <v>361</v>
      </c>
      <c r="F401" s="72" t="s">
        <v>137</v>
      </c>
      <c r="G401" s="74">
        <v>49987.199999999997</v>
      </c>
      <c r="H401" s="74">
        <v>19804.400000000001</v>
      </c>
      <c r="I401" s="75">
        <v>0.39618942449267019</v>
      </c>
    </row>
    <row r="402" spans="1:9" ht="31.5" x14ac:dyDescent="0.25">
      <c r="A402" s="84" t="s">
        <v>365</v>
      </c>
      <c r="B402" s="89">
        <v>917</v>
      </c>
      <c r="C402" s="85">
        <v>1</v>
      </c>
      <c r="D402" s="85">
        <v>4</v>
      </c>
      <c r="E402" s="71" t="s">
        <v>366</v>
      </c>
      <c r="F402" s="72" t="s">
        <v>114</v>
      </c>
      <c r="G402" s="74">
        <v>4853.6000000000004</v>
      </c>
      <c r="H402" s="74">
        <v>2344.6</v>
      </c>
      <c r="I402" s="75">
        <v>0.48306411735618915</v>
      </c>
    </row>
    <row r="403" spans="1:9" ht="78.75" x14ac:dyDescent="0.25">
      <c r="A403" s="84" t="s">
        <v>370</v>
      </c>
      <c r="B403" s="89">
        <v>917</v>
      </c>
      <c r="C403" s="85">
        <v>1</v>
      </c>
      <c r="D403" s="85">
        <v>4</v>
      </c>
      <c r="E403" s="71" t="s">
        <v>371</v>
      </c>
      <c r="F403" s="72" t="s">
        <v>114</v>
      </c>
      <c r="G403" s="74">
        <v>1654.4</v>
      </c>
      <c r="H403" s="74">
        <v>814</v>
      </c>
      <c r="I403" s="75">
        <v>0.49202127659574463</v>
      </c>
    </row>
    <row r="404" spans="1:9" ht="78.75" x14ac:dyDescent="0.25">
      <c r="A404" s="84" t="s">
        <v>136</v>
      </c>
      <c r="B404" s="89">
        <v>917</v>
      </c>
      <c r="C404" s="85">
        <v>1</v>
      </c>
      <c r="D404" s="85">
        <v>4</v>
      </c>
      <c r="E404" s="71" t="s">
        <v>371</v>
      </c>
      <c r="F404" s="72" t="s">
        <v>137</v>
      </c>
      <c r="G404" s="74">
        <v>1509.6</v>
      </c>
      <c r="H404" s="74">
        <v>754.7</v>
      </c>
      <c r="I404" s="75">
        <v>0.49993375728669853</v>
      </c>
    </row>
    <row r="405" spans="1:9" ht="31.5" x14ac:dyDescent="0.25">
      <c r="A405" s="84" t="s">
        <v>120</v>
      </c>
      <c r="B405" s="89">
        <v>917</v>
      </c>
      <c r="C405" s="85">
        <v>1</v>
      </c>
      <c r="D405" s="85">
        <v>4</v>
      </c>
      <c r="E405" s="71" t="s">
        <v>371</v>
      </c>
      <c r="F405" s="72" t="s">
        <v>121</v>
      </c>
      <c r="G405" s="74">
        <v>144.80000000000001</v>
      </c>
      <c r="H405" s="74">
        <v>59.3</v>
      </c>
      <c r="I405" s="75">
        <v>0.40953038674033143</v>
      </c>
    </row>
    <row r="406" spans="1:9" ht="63" x14ac:dyDescent="0.25">
      <c r="A406" s="84" t="s">
        <v>372</v>
      </c>
      <c r="B406" s="89">
        <v>917</v>
      </c>
      <c r="C406" s="85">
        <v>1</v>
      </c>
      <c r="D406" s="85">
        <v>4</v>
      </c>
      <c r="E406" s="71" t="s">
        <v>373</v>
      </c>
      <c r="F406" s="72" t="s">
        <v>114</v>
      </c>
      <c r="G406" s="74">
        <v>1556.6</v>
      </c>
      <c r="H406" s="74">
        <v>704.9</v>
      </c>
      <c r="I406" s="75">
        <v>0.45284594629320313</v>
      </c>
    </row>
    <row r="407" spans="1:9" ht="78.75" x14ac:dyDescent="0.25">
      <c r="A407" s="84" t="s">
        <v>136</v>
      </c>
      <c r="B407" s="89">
        <v>917</v>
      </c>
      <c r="C407" s="85">
        <v>1</v>
      </c>
      <c r="D407" s="85">
        <v>4</v>
      </c>
      <c r="E407" s="71" t="s">
        <v>373</v>
      </c>
      <c r="F407" s="72" t="s">
        <v>137</v>
      </c>
      <c r="G407" s="74">
        <v>1354.9</v>
      </c>
      <c r="H407" s="74">
        <v>626.79999999999995</v>
      </c>
      <c r="I407" s="75">
        <v>0.46261716731862124</v>
      </c>
    </row>
    <row r="408" spans="1:9" ht="31.5" x14ac:dyDescent="0.25">
      <c r="A408" s="84" t="s">
        <v>120</v>
      </c>
      <c r="B408" s="89">
        <v>917</v>
      </c>
      <c r="C408" s="85">
        <v>1</v>
      </c>
      <c r="D408" s="85">
        <v>4</v>
      </c>
      <c r="E408" s="71" t="s">
        <v>373</v>
      </c>
      <c r="F408" s="72" t="s">
        <v>121</v>
      </c>
      <c r="G408" s="74">
        <v>201.7</v>
      </c>
      <c r="H408" s="74">
        <v>78.2</v>
      </c>
      <c r="I408" s="75">
        <v>0.38770451165096681</v>
      </c>
    </row>
    <row r="409" spans="1:9" ht="31.5" x14ac:dyDescent="0.25">
      <c r="A409" s="84" t="s">
        <v>374</v>
      </c>
      <c r="B409" s="89">
        <v>917</v>
      </c>
      <c r="C409" s="85">
        <v>1</v>
      </c>
      <c r="D409" s="85">
        <v>4</v>
      </c>
      <c r="E409" s="71" t="s">
        <v>375</v>
      </c>
      <c r="F409" s="72" t="s">
        <v>114</v>
      </c>
      <c r="G409" s="74">
        <v>821.3</v>
      </c>
      <c r="H409" s="74">
        <v>392.6</v>
      </c>
      <c r="I409" s="75">
        <v>0.47802264702301234</v>
      </c>
    </row>
    <row r="410" spans="1:9" ht="78.75" x14ac:dyDescent="0.25">
      <c r="A410" s="84" t="s">
        <v>136</v>
      </c>
      <c r="B410" s="89">
        <v>917</v>
      </c>
      <c r="C410" s="85">
        <v>1</v>
      </c>
      <c r="D410" s="85">
        <v>4</v>
      </c>
      <c r="E410" s="71" t="s">
        <v>375</v>
      </c>
      <c r="F410" s="72" t="s">
        <v>137</v>
      </c>
      <c r="G410" s="74">
        <v>752.1</v>
      </c>
      <c r="H410" s="74">
        <v>385.3</v>
      </c>
      <c r="I410" s="75">
        <v>0.51229889642334792</v>
      </c>
    </row>
    <row r="411" spans="1:9" ht="31.5" x14ac:dyDescent="0.25">
      <c r="A411" s="84" t="s">
        <v>120</v>
      </c>
      <c r="B411" s="89">
        <v>917</v>
      </c>
      <c r="C411" s="85">
        <v>1</v>
      </c>
      <c r="D411" s="85">
        <v>4</v>
      </c>
      <c r="E411" s="71" t="s">
        <v>375</v>
      </c>
      <c r="F411" s="72" t="s">
        <v>121</v>
      </c>
      <c r="G411" s="74">
        <v>69.2</v>
      </c>
      <c r="H411" s="74">
        <v>7.3</v>
      </c>
      <c r="I411" s="75">
        <v>0.10549132947976878</v>
      </c>
    </row>
    <row r="412" spans="1:9" ht="63" x14ac:dyDescent="0.25">
      <c r="A412" s="84" t="s">
        <v>376</v>
      </c>
      <c r="B412" s="89">
        <v>917</v>
      </c>
      <c r="C412" s="85">
        <v>1</v>
      </c>
      <c r="D412" s="85">
        <v>4</v>
      </c>
      <c r="E412" s="71" t="s">
        <v>377</v>
      </c>
      <c r="F412" s="72" t="s">
        <v>114</v>
      </c>
      <c r="G412" s="74">
        <v>820.6</v>
      </c>
      <c r="H412" s="74">
        <v>433</v>
      </c>
      <c r="I412" s="75">
        <v>0.5276626858396295</v>
      </c>
    </row>
    <row r="413" spans="1:9" ht="78.75" x14ac:dyDescent="0.25">
      <c r="A413" s="84" t="s">
        <v>136</v>
      </c>
      <c r="B413" s="89">
        <v>917</v>
      </c>
      <c r="C413" s="85">
        <v>1</v>
      </c>
      <c r="D413" s="85">
        <v>4</v>
      </c>
      <c r="E413" s="71" t="s">
        <v>377</v>
      </c>
      <c r="F413" s="72" t="s">
        <v>137</v>
      </c>
      <c r="G413" s="74">
        <v>751.5</v>
      </c>
      <c r="H413" s="74">
        <v>424.5</v>
      </c>
      <c r="I413" s="75">
        <v>0.56487025948103797</v>
      </c>
    </row>
    <row r="414" spans="1:9" ht="31.5" x14ac:dyDescent="0.25">
      <c r="A414" s="84" t="s">
        <v>120</v>
      </c>
      <c r="B414" s="89">
        <v>917</v>
      </c>
      <c r="C414" s="85">
        <v>1</v>
      </c>
      <c r="D414" s="85">
        <v>4</v>
      </c>
      <c r="E414" s="71" t="s">
        <v>377</v>
      </c>
      <c r="F414" s="72" t="s">
        <v>121</v>
      </c>
      <c r="G414" s="74">
        <v>69.099999999999994</v>
      </c>
      <c r="H414" s="74">
        <v>8.6</v>
      </c>
      <c r="I414" s="75">
        <v>0.12445730824891463</v>
      </c>
    </row>
    <row r="415" spans="1:9" ht="110.25" x14ac:dyDescent="0.25">
      <c r="A415" s="84" t="s">
        <v>378</v>
      </c>
      <c r="B415" s="89">
        <v>917</v>
      </c>
      <c r="C415" s="85">
        <v>1</v>
      </c>
      <c r="D415" s="85">
        <v>4</v>
      </c>
      <c r="E415" s="71" t="s">
        <v>379</v>
      </c>
      <c r="F415" s="72" t="s">
        <v>114</v>
      </c>
      <c r="G415" s="74">
        <v>0.7</v>
      </c>
      <c r="H415" s="74">
        <v>0</v>
      </c>
      <c r="I415" s="75">
        <v>0</v>
      </c>
    </row>
    <row r="416" spans="1:9" ht="31.5" x14ac:dyDescent="0.25">
      <c r="A416" s="84" t="s">
        <v>120</v>
      </c>
      <c r="B416" s="89">
        <v>917</v>
      </c>
      <c r="C416" s="85">
        <v>1</v>
      </c>
      <c r="D416" s="85">
        <v>4</v>
      </c>
      <c r="E416" s="71" t="s">
        <v>379</v>
      </c>
      <c r="F416" s="72" t="s">
        <v>121</v>
      </c>
      <c r="G416" s="74">
        <v>0.7</v>
      </c>
      <c r="H416" s="74">
        <v>0</v>
      </c>
      <c r="I416" s="75">
        <v>0</v>
      </c>
    </row>
    <row r="417" spans="1:9" x14ac:dyDescent="0.25">
      <c r="A417" s="84" t="s">
        <v>369</v>
      </c>
      <c r="B417" s="89">
        <v>917</v>
      </c>
      <c r="C417" s="85">
        <v>1</v>
      </c>
      <c r="D417" s="85">
        <v>5</v>
      </c>
      <c r="E417" s="71" t="s">
        <v>114</v>
      </c>
      <c r="F417" s="72" t="s">
        <v>114</v>
      </c>
      <c r="G417" s="74">
        <v>122.3</v>
      </c>
      <c r="H417" s="74">
        <v>122.3</v>
      </c>
      <c r="I417" s="75">
        <v>1</v>
      </c>
    </row>
    <row r="418" spans="1:9" ht="47.25" x14ac:dyDescent="0.25">
      <c r="A418" s="84" t="s">
        <v>706</v>
      </c>
      <c r="B418" s="89">
        <v>917</v>
      </c>
      <c r="C418" s="85">
        <v>1</v>
      </c>
      <c r="D418" s="85">
        <v>5</v>
      </c>
      <c r="E418" s="71" t="s">
        <v>335</v>
      </c>
      <c r="F418" s="72" t="s">
        <v>114</v>
      </c>
      <c r="G418" s="74">
        <v>122.3</v>
      </c>
      <c r="H418" s="74">
        <v>122.3</v>
      </c>
      <c r="I418" s="75">
        <v>1</v>
      </c>
    </row>
    <row r="419" spans="1:9" ht="31.5" x14ac:dyDescent="0.25">
      <c r="A419" s="84" t="s">
        <v>707</v>
      </c>
      <c r="B419" s="89">
        <v>917</v>
      </c>
      <c r="C419" s="85">
        <v>1</v>
      </c>
      <c r="D419" s="85">
        <v>5</v>
      </c>
      <c r="E419" s="71" t="s">
        <v>336</v>
      </c>
      <c r="F419" s="72" t="s">
        <v>114</v>
      </c>
      <c r="G419" s="74">
        <v>122.3</v>
      </c>
      <c r="H419" s="74">
        <v>122.3</v>
      </c>
      <c r="I419" s="75">
        <v>1</v>
      </c>
    </row>
    <row r="420" spans="1:9" ht="31.5" x14ac:dyDescent="0.25">
      <c r="A420" s="84" t="s">
        <v>365</v>
      </c>
      <c r="B420" s="89">
        <v>917</v>
      </c>
      <c r="C420" s="85">
        <v>1</v>
      </c>
      <c r="D420" s="85">
        <v>5</v>
      </c>
      <c r="E420" s="71" t="s">
        <v>366</v>
      </c>
      <c r="F420" s="72" t="s">
        <v>114</v>
      </c>
      <c r="G420" s="74">
        <v>122.3</v>
      </c>
      <c r="H420" s="74">
        <v>122.3</v>
      </c>
      <c r="I420" s="75">
        <v>1</v>
      </c>
    </row>
    <row r="421" spans="1:9" ht="63" x14ac:dyDescent="0.25">
      <c r="A421" s="84" t="s">
        <v>367</v>
      </c>
      <c r="B421" s="89">
        <v>917</v>
      </c>
      <c r="C421" s="85">
        <v>1</v>
      </c>
      <c r="D421" s="85">
        <v>5</v>
      </c>
      <c r="E421" s="71" t="s">
        <v>368</v>
      </c>
      <c r="F421" s="72" t="s">
        <v>114</v>
      </c>
      <c r="G421" s="74">
        <v>122.3</v>
      </c>
      <c r="H421" s="74">
        <v>122.3</v>
      </c>
      <c r="I421" s="75">
        <v>1</v>
      </c>
    </row>
    <row r="422" spans="1:9" ht="31.5" x14ac:dyDescent="0.25">
      <c r="A422" s="84" t="s">
        <v>120</v>
      </c>
      <c r="B422" s="89">
        <v>917</v>
      </c>
      <c r="C422" s="85">
        <v>1</v>
      </c>
      <c r="D422" s="85">
        <v>5</v>
      </c>
      <c r="E422" s="71" t="s">
        <v>368</v>
      </c>
      <c r="F422" s="72" t="s">
        <v>121</v>
      </c>
      <c r="G422" s="74">
        <v>122.3</v>
      </c>
      <c r="H422" s="74">
        <v>122.3</v>
      </c>
      <c r="I422" s="75">
        <v>1</v>
      </c>
    </row>
    <row r="423" spans="1:9" x14ac:dyDescent="0.25">
      <c r="A423" s="84" t="s">
        <v>527</v>
      </c>
      <c r="B423" s="89">
        <v>917</v>
      </c>
      <c r="C423" s="85">
        <v>1</v>
      </c>
      <c r="D423" s="85">
        <v>11</v>
      </c>
      <c r="E423" s="71" t="s">
        <v>114</v>
      </c>
      <c r="F423" s="72" t="s">
        <v>114</v>
      </c>
      <c r="G423" s="74">
        <v>300</v>
      </c>
      <c r="H423" s="74">
        <v>0</v>
      </c>
      <c r="I423" s="75">
        <v>0</v>
      </c>
    </row>
    <row r="424" spans="1:9" x14ac:dyDescent="0.25">
      <c r="A424" s="84" t="s">
        <v>505</v>
      </c>
      <c r="B424" s="89">
        <v>917</v>
      </c>
      <c r="C424" s="85">
        <v>1</v>
      </c>
      <c r="D424" s="85">
        <v>11</v>
      </c>
      <c r="E424" s="71" t="s">
        <v>506</v>
      </c>
      <c r="F424" s="72" t="s">
        <v>114</v>
      </c>
      <c r="G424" s="74">
        <v>300</v>
      </c>
      <c r="H424" s="74">
        <v>0</v>
      </c>
      <c r="I424" s="75">
        <v>0</v>
      </c>
    </row>
    <row r="425" spans="1:9" x14ac:dyDescent="0.25">
      <c r="A425" s="84" t="s">
        <v>523</v>
      </c>
      <c r="B425" s="89">
        <v>917</v>
      </c>
      <c r="C425" s="85">
        <v>1</v>
      </c>
      <c r="D425" s="85">
        <v>11</v>
      </c>
      <c r="E425" s="71" t="s">
        <v>524</v>
      </c>
      <c r="F425" s="72" t="s">
        <v>114</v>
      </c>
      <c r="G425" s="74">
        <v>300</v>
      </c>
      <c r="H425" s="74">
        <v>0</v>
      </c>
      <c r="I425" s="75">
        <v>0</v>
      </c>
    </row>
    <row r="426" spans="1:9" ht="31.5" x14ac:dyDescent="0.25">
      <c r="A426" s="84" t="s">
        <v>525</v>
      </c>
      <c r="B426" s="89">
        <v>917</v>
      </c>
      <c r="C426" s="85">
        <v>1</v>
      </c>
      <c r="D426" s="85">
        <v>11</v>
      </c>
      <c r="E426" s="71" t="s">
        <v>526</v>
      </c>
      <c r="F426" s="72" t="s">
        <v>114</v>
      </c>
      <c r="G426" s="74">
        <v>300</v>
      </c>
      <c r="H426" s="74">
        <v>0</v>
      </c>
      <c r="I426" s="75">
        <v>0</v>
      </c>
    </row>
    <row r="427" spans="1:9" x14ac:dyDescent="0.25">
      <c r="A427" s="84" t="s">
        <v>132</v>
      </c>
      <c r="B427" s="89">
        <v>917</v>
      </c>
      <c r="C427" s="85">
        <v>1</v>
      </c>
      <c r="D427" s="85">
        <v>11</v>
      </c>
      <c r="E427" s="71" t="s">
        <v>526</v>
      </c>
      <c r="F427" s="72" t="s">
        <v>133</v>
      </c>
      <c r="G427" s="74">
        <v>300</v>
      </c>
      <c r="H427" s="74">
        <v>0</v>
      </c>
      <c r="I427" s="75">
        <v>0</v>
      </c>
    </row>
    <row r="428" spans="1:9" x14ac:dyDescent="0.25">
      <c r="A428" s="84" t="s">
        <v>248</v>
      </c>
      <c r="B428" s="89">
        <v>917</v>
      </c>
      <c r="C428" s="85">
        <v>1</v>
      </c>
      <c r="D428" s="85">
        <v>13</v>
      </c>
      <c r="E428" s="71" t="s">
        <v>114</v>
      </c>
      <c r="F428" s="72" t="s">
        <v>114</v>
      </c>
      <c r="G428" s="74">
        <v>1833.1</v>
      </c>
      <c r="H428" s="74">
        <v>824</v>
      </c>
      <c r="I428" s="75">
        <v>0.44951175604167803</v>
      </c>
    </row>
    <row r="429" spans="1:9" ht="63" x14ac:dyDescent="0.25">
      <c r="A429" s="84" t="s">
        <v>664</v>
      </c>
      <c r="B429" s="89">
        <v>917</v>
      </c>
      <c r="C429" s="85">
        <v>1</v>
      </c>
      <c r="D429" s="85">
        <v>13</v>
      </c>
      <c r="E429" s="71" t="s">
        <v>242</v>
      </c>
      <c r="F429" s="72" t="s">
        <v>114</v>
      </c>
      <c r="G429" s="74">
        <v>218</v>
      </c>
      <c r="H429" s="74">
        <v>0</v>
      </c>
      <c r="I429" s="75">
        <v>0</v>
      </c>
    </row>
    <row r="430" spans="1:9" ht="47.25" x14ac:dyDescent="0.25">
      <c r="A430" s="84" t="s">
        <v>665</v>
      </c>
      <c r="B430" s="89">
        <v>917</v>
      </c>
      <c r="C430" s="85">
        <v>1</v>
      </c>
      <c r="D430" s="85">
        <v>13</v>
      </c>
      <c r="E430" s="71" t="s">
        <v>243</v>
      </c>
      <c r="F430" s="72" t="s">
        <v>114</v>
      </c>
      <c r="G430" s="74">
        <v>218</v>
      </c>
      <c r="H430" s="74">
        <v>0</v>
      </c>
      <c r="I430" s="75">
        <v>0</v>
      </c>
    </row>
    <row r="431" spans="1:9" ht="63" x14ac:dyDescent="0.25">
      <c r="A431" s="84" t="s">
        <v>244</v>
      </c>
      <c r="B431" s="89">
        <v>917</v>
      </c>
      <c r="C431" s="85">
        <v>1</v>
      </c>
      <c r="D431" s="85">
        <v>13</v>
      </c>
      <c r="E431" s="71" t="s">
        <v>245</v>
      </c>
      <c r="F431" s="72" t="s">
        <v>114</v>
      </c>
      <c r="G431" s="74">
        <v>114.5</v>
      </c>
      <c r="H431" s="74">
        <v>0</v>
      </c>
      <c r="I431" s="75">
        <v>0</v>
      </c>
    </row>
    <row r="432" spans="1:9" ht="31.5" x14ac:dyDescent="0.25">
      <c r="A432" s="84" t="s">
        <v>246</v>
      </c>
      <c r="B432" s="89">
        <v>917</v>
      </c>
      <c r="C432" s="85">
        <v>1</v>
      </c>
      <c r="D432" s="85">
        <v>13</v>
      </c>
      <c r="E432" s="71" t="s">
        <v>247</v>
      </c>
      <c r="F432" s="72" t="s">
        <v>114</v>
      </c>
      <c r="G432" s="74">
        <v>114.5</v>
      </c>
      <c r="H432" s="74">
        <v>0</v>
      </c>
      <c r="I432" s="75">
        <v>0</v>
      </c>
    </row>
    <row r="433" spans="1:9" ht="31.5" x14ac:dyDescent="0.25">
      <c r="A433" s="84" t="s">
        <v>120</v>
      </c>
      <c r="B433" s="89">
        <v>917</v>
      </c>
      <c r="C433" s="85">
        <v>1</v>
      </c>
      <c r="D433" s="85">
        <v>13</v>
      </c>
      <c r="E433" s="71" t="s">
        <v>247</v>
      </c>
      <c r="F433" s="72" t="s">
        <v>121</v>
      </c>
      <c r="G433" s="74">
        <v>4.2</v>
      </c>
      <c r="H433" s="74">
        <v>0</v>
      </c>
      <c r="I433" s="75">
        <v>0</v>
      </c>
    </row>
    <row r="434" spans="1:9" x14ac:dyDescent="0.25">
      <c r="A434" s="84" t="s">
        <v>167</v>
      </c>
      <c r="B434" s="89">
        <v>917</v>
      </c>
      <c r="C434" s="85">
        <v>1</v>
      </c>
      <c r="D434" s="85">
        <v>13</v>
      </c>
      <c r="E434" s="71" t="s">
        <v>247</v>
      </c>
      <c r="F434" s="72" t="s">
        <v>168</v>
      </c>
      <c r="G434" s="74">
        <v>110.3</v>
      </c>
      <c r="H434" s="74">
        <v>0</v>
      </c>
      <c r="I434" s="75">
        <v>0</v>
      </c>
    </row>
    <row r="435" spans="1:9" ht="47.25" x14ac:dyDescent="0.25">
      <c r="A435" s="84" t="s">
        <v>249</v>
      </c>
      <c r="B435" s="89">
        <v>917</v>
      </c>
      <c r="C435" s="85">
        <v>1</v>
      </c>
      <c r="D435" s="85">
        <v>13</v>
      </c>
      <c r="E435" s="71" t="s">
        <v>250</v>
      </c>
      <c r="F435" s="72" t="s">
        <v>114</v>
      </c>
      <c r="G435" s="74">
        <v>103.5</v>
      </c>
      <c r="H435" s="74">
        <v>0</v>
      </c>
      <c r="I435" s="75">
        <v>0</v>
      </c>
    </row>
    <row r="436" spans="1:9" ht="63" x14ac:dyDescent="0.25">
      <c r="A436" s="84" t="s">
        <v>251</v>
      </c>
      <c r="B436" s="89">
        <v>917</v>
      </c>
      <c r="C436" s="85">
        <v>1</v>
      </c>
      <c r="D436" s="85">
        <v>13</v>
      </c>
      <c r="E436" s="71" t="s">
        <v>252</v>
      </c>
      <c r="F436" s="72" t="s">
        <v>114</v>
      </c>
      <c r="G436" s="74">
        <v>103.5</v>
      </c>
      <c r="H436" s="74">
        <v>0</v>
      </c>
      <c r="I436" s="75">
        <v>0</v>
      </c>
    </row>
    <row r="437" spans="1:9" x14ac:dyDescent="0.25">
      <c r="A437" s="84" t="s">
        <v>167</v>
      </c>
      <c r="B437" s="89">
        <v>917</v>
      </c>
      <c r="C437" s="85">
        <v>1</v>
      </c>
      <c r="D437" s="85">
        <v>13</v>
      </c>
      <c r="E437" s="71" t="s">
        <v>252</v>
      </c>
      <c r="F437" s="72" t="s">
        <v>168</v>
      </c>
      <c r="G437" s="74">
        <v>103.5</v>
      </c>
      <c r="H437" s="74">
        <v>0</v>
      </c>
      <c r="I437" s="75">
        <v>0</v>
      </c>
    </row>
    <row r="438" spans="1:9" ht="47.25" x14ac:dyDescent="0.25">
      <c r="A438" s="84" t="s">
        <v>706</v>
      </c>
      <c r="B438" s="89">
        <v>917</v>
      </c>
      <c r="C438" s="85">
        <v>1</v>
      </c>
      <c r="D438" s="85">
        <v>13</v>
      </c>
      <c r="E438" s="71" t="s">
        <v>335</v>
      </c>
      <c r="F438" s="72" t="s">
        <v>114</v>
      </c>
      <c r="G438" s="74">
        <v>1511.6</v>
      </c>
      <c r="H438" s="74">
        <v>824</v>
      </c>
      <c r="I438" s="75">
        <v>0.54511775602011114</v>
      </c>
    </row>
    <row r="439" spans="1:9" ht="31.5" x14ac:dyDescent="0.25">
      <c r="A439" s="84" t="s">
        <v>707</v>
      </c>
      <c r="B439" s="89">
        <v>917</v>
      </c>
      <c r="C439" s="85">
        <v>1</v>
      </c>
      <c r="D439" s="85">
        <v>13</v>
      </c>
      <c r="E439" s="71" t="s">
        <v>336</v>
      </c>
      <c r="F439" s="72" t="s">
        <v>114</v>
      </c>
      <c r="G439" s="74">
        <v>1501.6</v>
      </c>
      <c r="H439" s="74">
        <v>824</v>
      </c>
      <c r="I439" s="75">
        <v>0.54874800213106023</v>
      </c>
    </row>
    <row r="440" spans="1:9" ht="47.25" x14ac:dyDescent="0.25">
      <c r="A440" s="84" t="s">
        <v>348</v>
      </c>
      <c r="B440" s="89">
        <v>917</v>
      </c>
      <c r="C440" s="85">
        <v>1</v>
      </c>
      <c r="D440" s="85">
        <v>13</v>
      </c>
      <c r="E440" s="71" t="s">
        <v>349</v>
      </c>
      <c r="F440" s="72" t="s">
        <v>114</v>
      </c>
      <c r="G440" s="74">
        <v>1268.5</v>
      </c>
      <c r="H440" s="74">
        <v>591</v>
      </c>
      <c r="I440" s="75">
        <v>0.46590461174615688</v>
      </c>
    </row>
    <row r="441" spans="1:9" ht="78.75" x14ac:dyDescent="0.25">
      <c r="A441" s="84" t="s">
        <v>350</v>
      </c>
      <c r="B441" s="89">
        <v>917</v>
      </c>
      <c r="C441" s="85">
        <v>1</v>
      </c>
      <c r="D441" s="85">
        <v>13</v>
      </c>
      <c r="E441" s="71" t="s">
        <v>351</v>
      </c>
      <c r="F441" s="72" t="s">
        <v>114</v>
      </c>
      <c r="G441" s="74">
        <v>1265.5</v>
      </c>
      <c r="H441" s="74">
        <v>591</v>
      </c>
      <c r="I441" s="75">
        <v>0.46700908731726593</v>
      </c>
    </row>
    <row r="442" spans="1:9" x14ac:dyDescent="0.25">
      <c r="A442" s="84" t="s">
        <v>167</v>
      </c>
      <c r="B442" s="89">
        <v>917</v>
      </c>
      <c r="C442" s="85">
        <v>1</v>
      </c>
      <c r="D442" s="85">
        <v>13</v>
      </c>
      <c r="E442" s="71" t="s">
        <v>351</v>
      </c>
      <c r="F442" s="72" t="s">
        <v>168</v>
      </c>
      <c r="G442" s="74">
        <v>1265.5</v>
      </c>
      <c r="H442" s="74">
        <v>591</v>
      </c>
      <c r="I442" s="75">
        <v>0.46700908731726593</v>
      </c>
    </row>
    <row r="443" spans="1:9" ht="39.75" customHeight="1" x14ac:dyDescent="0.25">
      <c r="A443" s="84" t="s">
        <v>352</v>
      </c>
      <c r="B443" s="89">
        <v>917</v>
      </c>
      <c r="C443" s="85">
        <v>1</v>
      </c>
      <c r="D443" s="85">
        <v>13</v>
      </c>
      <c r="E443" s="71" t="s">
        <v>353</v>
      </c>
      <c r="F443" s="72" t="s">
        <v>114</v>
      </c>
      <c r="G443" s="74">
        <v>3</v>
      </c>
      <c r="H443" s="74">
        <v>0</v>
      </c>
      <c r="I443" s="75">
        <v>0</v>
      </c>
    </row>
    <row r="444" spans="1:9" x14ac:dyDescent="0.25">
      <c r="A444" s="84" t="s">
        <v>167</v>
      </c>
      <c r="B444" s="89">
        <v>917</v>
      </c>
      <c r="C444" s="85">
        <v>1</v>
      </c>
      <c r="D444" s="85">
        <v>13</v>
      </c>
      <c r="E444" s="71" t="s">
        <v>353</v>
      </c>
      <c r="F444" s="72" t="s">
        <v>168</v>
      </c>
      <c r="G444" s="74">
        <v>3</v>
      </c>
      <c r="H444" s="74">
        <v>0</v>
      </c>
      <c r="I444" s="75">
        <v>0</v>
      </c>
    </row>
    <row r="445" spans="1:9" x14ac:dyDescent="0.25">
      <c r="A445" s="84" t="s">
        <v>354</v>
      </c>
      <c r="B445" s="89">
        <v>917</v>
      </c>
      <c r="C445" s="85">
        <v>1</v>
      </c>
      <c r="D445" s="85">
        <v>13</v>
      </c>
      <c r="E445" s="71" t="s">
        <v>355</v>
      </c>
      <c r="F445" s="72" t="s">
        <v>114</v>
      </c>
      <c r="G445" s="74">
        <v>233.1</v>
      </c>
      <c r="H445" s="74">
        <v>233</v>
      </c>
      <c r="I445" s="75">
        <v>0.9995709995709996</v>
      </c>
    </row>
    <row r="446" spans="1:9" ht="47.25" x14ac:dyDescent="0.25">
      <c r="A446" s="84" t="s">
        <v>356</v>
      </c>
      <c r="B446" s="89">
        <v>917</v>
      </c>
      <c r="C446" s="85">
        <v>1</v>
      </c>
      <c r="D446" s="85">
        <v>13</v>
      </c>
      <c r="E446" s="71" t="s">
        <v>357</v>
      </c>
      <c r="F446" s="72" t="s">
        <v>114</v>
      </c>
      <c r="G446" s="74">
        <v>233.1</v>
      </c>
      <c r="H446" s="74">
        <v>233</v>
      </c>
      <c r="I446" s="75">
        <v>0.9995709995709996</v>
      </c>
    </row>
    <row r="447" spans="1:9" x14ac:dyDescent="0.25">
      <c r="A447" s="84" t="s">
        <v>132</v>
      </c>
      <c r="B447" s="89">
        <v>917</v>
      </c>
      <c r="C447" s="85">
        <v>1</v>
      </c>
      <c r="D447" s="85">
        <v>13</v>
      </c>
      <c r="E447" s="71" t="s">
        <v>357</v>
      </c>
      <c r="F447" s="72" t="s">
        <v>133</v>
      </c>
      <c r="G447" s="74">
        <v>233.1</v>
      </c>
      <c r="H447" s="74">
        <v>233</v>
      </c>
      <c r="I447" s="75">
        <v>0.9995709995709996</v>
      </c>
    </row>
    <row r="448" spans="1:9" x14ac:dyDescent="0.25">
      <c r="A448" s="84" t="s">
        <v>710</v>
      </c>
      <c r="B448" s="89">
        <v>917</v>
      </c>
      <c r="C448" s="85">
        <v>1</v>
      </c>
      <c r="D448" s="85">
        <v>13</v>
      </c>
      <c r="E448" s="71" t="s">
        <v>380</v>
      </c>
      <c r="F448" s="72" t="s">
        <v>114</v>
      </c>
      <c r="G448" s="74">
        <v>10</v>
      </c>
      <c r="H448" s="74">
        <v>0</v>
      </c>
      <c r="I448" s="75">
        <v>0</v>
      </c>
    </row>
    <row r="449" spans="1:9" ht="47.25" x14ac:dyDescent="0.25">
      <c r="A449" s="84" t="s">
        <v>381</v>
      </c>
      <c r="B449" s="89">
        <v>917</v>
      </c>
      <c r="C449" s="85">
        <v>1</v>
      </c>
      <c r="D449" s="85">
        <v>13</v>
      </c>
      <c r="E449" s="71" t="s">
        <v>382</v>
      </c>
      <c r="F449" s="72" t="s">
        <v>114</v>
      </c>
      <c r="G449" s="74">
        <v>10</v>
      </c>
      <c r="H449" s="74">
        <v>0</v>
      </c>
      <c r="I449" s="75">
        <v>0</v>
      </c>
    </row>
    <row r="450" spans="1:9" x14ac:dyDescent="0.25">
      <c r="A450" s="84" t="s">
        <v>383</v>
      </c>
      <c r="B450" s="89">
        <v>917</v>
      </c>
      <c r="C450" s="85">
        <v>1</v>
      </c>
      <c r="D450" s="85">
        <v>13</v>
      </c>
      <c r="E450" s="71" t="s">
        <v>384</v>
      </c>
      <c r="F450" s="72" t="s">
        <v>114</v>
      </c>
      <c r="G450" s="74">
        <v>10</v>
      </c>
      <c r="H450" s="74">
        <v>0</v>
      </c>
      <c r="I450" s="75">
        <v>0</v>
      </c>
    </row>
    <row r="451" spans="1:9" ht="31.5" x14ac:dyDescent="0.25">
      <c r="A451" s="84" t="s">
        <v>120</v>
      </c>
      <c r="B451" s="89">
        <v>917</v>
      </c>
      <c r="C451" s="85">
        <v>1</v>
      </c>
      <c r="D451" s="85">
        <v>13</v>
      </c>
      <c r="E451" s="71" t="s">
        <v>384</v>
      </c>
      <c r="F451" s="72" t="s">
        <v>121</v>
      </c>
      <c r="G451" s="74">
        <v>10</v>
      </c>
      <c r="H451" s="74">
        <v>0</v>
      </c>
      <c r="I451" s="75">
        <v>0</v>
      </c>
    </row>
    <row r="452" spans="1:9" ht="47.25" x14ac:dyDescent="0.25">
      <c r="A452" s="84" t="s">
        <v>711</v>
      </c>
      <c r="B452" s="89">
        <v>917</v>
      </c>
      <c r="C452" s="85">
        <v>1</v>
      </c>
      <c r="D452" s="85">
        <v>13</v>
      </c>
      <c r="E452" s="71" t="s">
        <v>385</v>
      </c>
      <c r="F452" s="72" t="s">
        <v>114</v>
      </c>
      <c r="G452" s="74">
        <v>103.5</v>
      </c>
      <c r="H452" s="74">
        <v>0</v>
      </c>
      <c r="I452" s="75">
        <v>0</v>
      </c>
    </row>
    <row r="453" spans="1:9" ht="36" customHeight="1" x14ac:dyDescent="0.25">
      <c r="A453" s="84" t="s">
        <v>713</v>
      </c>
      <c r="B453" s="89">
        <v>917</v>
      </c>
      <c r="C453" s="85">
        <v>1</v>
      </c>
      <c r="D453" s="85">
        <v>13</v>
      </c>
      <c r="E453" s="71" t="s">
        <v>395</v>
      </c>
      <c r="F453" s="72" t="s">
        <v>114</v>
      </c>
      <c r="G453" s="74">
        <v>33.5</v>
      </c>
      <c r="H453" s="74">
        <v>0</v>
      </c>
      <c r="I453" s="75">
        <v>0</v>
      </c>
    </row>
    <row r="454" spans="1:9" ht="63" x14ac:dyDescent="0.25">
      <c r="A454" s="84" t="s">
        <v>396</v>
      </c>
      <c r="B454" s="89">
        <v>917</v>
      </c>
      <c r="C454" s="85">
        <v>1</v>
      </c>
      <c r="D454" s="85">
        <v>13</v>
      </c>
      <c r="E454" s="71" t="s">
        <v>397</v>
      </c>
      <c r="F454" s="72" t="s">
        <v>114</v>
      </c>
      <c r="G454" s="74">
        <v>33.5</v>
      </c>
      <c r="H454" s="74">
        <v>0</v>
      </c>
      <c r="I454" s="75">
        <v>0</v>
      </c>
    </row>
    <row r="455" spans="1:9" ht="31.5" x14ac:dyDescent="0.25">
      <c r="A455" s="84" t="s">
        <v>398</v>
      </c>
      <c r="B455" s="89">
        <v>917</v>
      </c>
      <c r="C455" s="85">
        <v>1</v>
      </c>
      <c r="D455" s="85">
        <v>13</v>
      </c>
      <c r="E455" s="71" t="s">
        <v>399</v>
      </c>
      <c r="F455" s="72" t="s">
        <v>114</v>
      </c>
      <c r="G455" s="74">
        <v>30.5</v>
      </c>
      <c r="H455" s="74">
        <v>0</v>
      </c>
      <c r="I455" s="75">
        <v>0</v>
      </c>
    </row>
    <row r="456" spans="1:9" ht="31.5" x14ac:dyDescent="0.25">
      <c r="A456" s="84" t="s">
        <v>120</v>
      </c>
      <c r="B456" s="89">
        <v>917</v>
      </c>
      <c r="C456" s="85">
        <v>1</v>
      </c>
      <c r="D456" s="85">
        <v>13</v>
      </c>
      <c r="E456" s="71" t="s">
        <v>399</v>
      </c>
      <c r="F456" s="72" t="s">
        <v>121</v>
      </c>
      <c r="G456" s="74">
        <v>30.5</v>
      </c>
      <c r="H456" s="74">
        <v>0</v>
      </c>
      <c r="I456" s="75">
        <v>0</v>
      </c>
    </row>
    <row r="457" spans="1:9" x14ac:dyDescent="0.25">
      <c r="A457" s="84" t="s">
        <v>400</v>
      </c>
      <c r="B457" s="89">
        <v>917</v>
      </c>
      <c r="C457" s="85">
        <v>1</v>
      </c>
      <c r="D457" s="85">
        <v>13</v>
      </c>
      <c r="E457" s="71" t="s">
        <v>401</v>
      </c>
      <c r="F457" s="72" t="s">
        <v>114</v>
      </c>
      <c r="G457" s="74">
        <v>3</v>
      </c>
      <c r="H457" s="74">
        <v>0</v>
      </c>
      <c r="I457" s="75">
        <v>0</v>
      </c>
    </row>
    <row r="458" spans="1:9" ht="31.5" x14ac:dyDescent="0.25">
      <c r="A458" s="84" t="s">
        <v>120</v>
      </c>
      <c r="B458" s="89">
        <v>917</v>
      </c>
      <c r="C458" s="85">
        <v>1</v>
      </c>
      <c r="D458" s="85">
        <v>13</v>
      </c>
      <c r="E458" s="71" t="s">
        <v>401</v>
      </c>
      <c r="F458" s="72" t="s">
        <v>121</v>
      </c>
      <c r="G458" s="74">
        <v>3</v>
      </c>
      <c r="H458" s="74">
        <v>0</v>
      </c>
      <c r="I458" s="75">
        <v>0</v>
      </c>
    </row>
    <row r="459" spans="1:9" ht="31.5" x14ac:dyDescent="0.25">
      <c r="A459" s="84" t="s">
        <v>714</v>
      </c>
      <c r="B459" s="89">
        <v>917</v>
      </c>
      <c r="C459" s="85">
        <v>1</v>
      </c>
      <c r="D459" s="85">
        <v>13</v>
      </c>
      <c r="E459" s="71" t="s">
        <v>402</v>
      </c>
      <c r="F459" s="72" t="s">
        <v>114</v>
      </c>
      <c r="G459" s="74">
        <v>70</v>
      </c>
      <c r="H459" s="74">
        <v>0</v>
      </c>
      <c r="I459" s="75">
        <v>0</v>
      </c>
    </row>
    <row r="460" spans="1:9" ht="53.25" customHeight="1" x14ac:dyDescent="0.25">
      <c r="A460" s="84" t="s">
        <v>403</v>
      </c>
      <c r="B460" s="89">
        <v>917</v>
      </c>
      <c r="C460" s="85">
        <v>1</v>
      </c>
      <c r="D460" s="85">
        <v>13</v>
      </c>
      <c r="E460" s="71" t="s">
        <v>404</v>
      </c>
      <c r="F460" s="72" t="s">
        <v>114</v>
      </c>
      <c r="G460" s="74">
        <v>70</v>
      </c>
      <c r="H460" s="74">
        <v>0</v>
      </c>
      <c r="I460" s="75">
        <v>0</v>
      </c>
    </row>
    <row r="461" spans="1:9" ht="47.25" x14ac:dyDescent="0.25">
      <c r="A461" s="84" t="s">
        <v>405</v>
      </c>
      <c r="B461" s="89">
        <v>917</v>
      </c>
      <c r="C461" s="85">
        <v>1</v>
      </c>
      <c r="D461" s="85">
        <v>13</v>
      </c>
      <c r="E461" s="71" t="s">
        <v>406</v>
      </c>
      <c r="F461" s="72" t="s">
        <v>114</v>
      </c>
      <c r="G461" s="74">
        <v>25</v>
      </c>
      <c r="H461" s="74">
        <v>0</v>
      </c>
      <c r="I461" s="75">
        <v>0</v>
      </c>
    </row>
    <row r="462" spans="1:9" ht="31.5" x14ac:dyDescent="0.25">
      <c r="A462" s="84" t="s">
        <v>120</v>
      </c>
      <c r="B462" s="89">
        <v>917</v>
      </c>
      <c r="C462" s="85">
        <v>1</v>
      </c>
      <c r="D462" s="85">
        <v>13</v>
      </c>
      <c r="E462" s="71" t="s">
        <v>406</v>
      </c>
      <c r="F462" s="72" t="s">
        <v>121</v>
      </c>
      <c r="G462" s="74">
        <v>25</v>
      </c>
      <c r="H462" s="74">
        <v>0</v>
      </c>
      <c r="I462" s="75">
        <v>0</v>
      </c>
    </row>
    <row r="463" spans="1:9" ht="47.25" x14ac:dyDescent="0.25">
      <c r="A463" s="84" t="s">
        <v>407</v>
      </c>
      <c r="B463" s="89">
        <v>917</v>
      </c>
      <c r="C463" s="85">
        <v>1</v>
      </c>
      <c r="D463" s="85">
        <v>13</v>
      </c>
      <c r="E463" s="71" t="s">
        <v>408</v>
      </c>
      <c r="F463" s="72" t="s">
        <v>114</v>
      </c>
      <c r="G463" s="74">
        <v>15</v>
      </c>
      <c r="H463" s="74">
        <v>0</v>
      </c>
      <c r="I463" s="75">
        <v>0</v>
      </c>
    </row>
    <row r="464" spans="1:9" ht="31.5" x14ac:dyDescent="0.25">
      <c r="A464" s="84" t="s">
        <v>120</v>
      </c>
      <c r="B464" s="89">
        <v>917</v>
      </c>
      <c r="C464" s="85">
        <v>1</v>
      </c>
      <c r="D464" s="85">
        <v>13</v>
      </c>
      <c r="E464" s="71" t="s">
        <v>408</v>
      </c>
      <c r="F464" s="72" t="s">
        <v>121</v>
      </c>
      <c r="G464" s="74">
        <v>15</v>
      </c>
      <c r="H464" s="74">
        <v>0</v>
      </c>
      <c r="I464" s="75">
        <v>0</v>
      </c>
    </row>
    <row r="465" spans="1:9" ht="94.5" x14ac:dyDescent="0.25">
      <c r="A465" s="84" t="s">
        <v>409</v>
      </c>
      <c r="B465" s="89">
        <v>917</v>
      </c>
      <c r="C465" s="85">
        <v>1</v>
      </c>
      <c r="D465" s="85">
        <v>13</v>
      </c>
      <c r="E465" s="71" t="s">
        <v>410</v>
      </c>
      <c r="F465" s="72" t="s">
        <v>114</v>
      </c>
      <c r="G465" s="74">
        <v>5</v>
      </c>
      <c r="H465" s="74">
        <v>0</v>
      </c>
      <c r="I465" s="75">
        <v>0</v>
      </c>
    </row>
    <row r="466" spans="1:9" ht="31.5" x14ac:dyDescent="0.25">
      <c r="A466" s="84" t="s">
        <v>120</v>
      </c>
      <c r="B466" s="89">
        <v>917</v>
      </c>
      <c r="C466" s="85">
        <v>1</v>
      </c>
      <c r="D466" s="85">
        <v>13</v>
      </c>
      <c r="E466" s="71" t="s">
        <v>410</v>
      </c>
      <c r="F466" s="72" t="s">
        <v>121</v>
      </c>
      <c r="G466" s="74">
        <v>5</v>
      </c>
      <c r="H466" s="74">
        <v>0</v>
      </c>
      <c r="I466" s="75">
        <v>0</v>
      </c>
    </row>
    <row r="467" spans="1:9" ht="47.25" x14ac:dyDescent="0.25">
      <c r="A467" s="84" t="s">
        <v>411</v>
      </c>
      <c r="B467" s="89">
        <v>917</v>
      </c>
      <c r="C467" s="85">
        <v>1</v>
      </c>
      <c r="D467" s="85">
        <v>13</v>
      </c>
      <c r="E467" s="71" t="s">
        <v>412</v>
      </c>
      <c r="F467" s="72" t="s">
        <v>114</v>
      </c>
      <c r="G467" s="74">
        <v>10</v>
      </c>
      <c r="H467" s="74">
        <v>0</v>
      </c>
      <c r="I467" s="75">
        <v>0</v>
      </c>
    </row>
    <row r="468" spans="1:9" ht="31.5" x14ac:dyDescent="0.25">
      <c r="A468" s="84" t="s">
        <v>120</v>
      </c>
      <c r="B468" s="89">
        <v>917</v>
      </c>
      <c r="C468" s="85">
        <v>1</v>
      </c>
      <c r="D468" s="85">
        <v>13</v>
      </c>
      <c r="E468" s="71" t="s">
        <v>412</v>
      </c>
      <c r="F468" s="72" t="s">
        <v>121</v>
      </c>
      <c r="G468" s="74">
        <v>10</v>
      </c>
      <c r="H468" s="74">
        <v>0</v>
      </c>
      <c r="I468" s="75">
        <v>0</v>
      </c>
    </row>
    <row r="469" spans="1:9" ht="63" x14ac:dyDescent="0.25">
      <c r="A469" s="84" t="s">
        <v>413</v>
      </c>
      <c r="B469" s="89">
        <v>917</v>
      </c>
      <c r="C469" s="85">
        <v>1</v>
      </c>
      <c r="D469" s="85">
        <v>13</v>
      </c>
      <c r="E469" s="71" t="s">
        <v>414</v>
      </c>
      <c r="F469" s="72" t="s">
        <v>114</v>
      </c>
      <c r="G469" s="74">
        <v>15</v>
      </c>
      <c r="H469" s="74">
        <v>0</v>
      </c>
      <c r="I469" s="75">
        <v>0</v>
      </c>
    </row>
    <row r="470" spans="1:9" ht="31.5" x14ac:dyDescent="0.25">
      <c r="A470" s="84" t="s">
        <v>120</v>
      </c>
      <c r="B470" s="89">
        <v>917</v>
      </c>
      <c r="C470" s="85">
        <v>1</v>
      </c>
      <c r="D470" s="85">
        <v>13</v>
      </c>
      <c r="E470" s="71" t="s">
        <v>414</v>
      </c>
      <c r="F470" s="72" t="s">
        <v>121</v>
      </c>
      <c r="G470" s="74">
        <v>15</v>
      </c>
      <c r="H470" s="74">
        <v>0</v>
      </c>
      <c r="I470" s="75">
        <v>0</v>
      </c>
    </row>
    <row r="471" spans="1:9" x14ac:dyDescent="0.25">
      <c r="A471" s="84" t="s">
        <v>543</v>
      </c>
      <c r="B471" s="89">
        <v>917</v>
      </c>
      <c r="C471" s="85">
        <v>2</v>
      </c>
      <c r="D471" s="85">
        <v>0</v>
      </c>
      <c r="E471" s="71" t="s">
        <v>114</v>
      </c>
      <c r="F471" s="72" t="s">
        <v>114</v>
      </c>
      <c r="G471" s="74">
        <v>44</v>
      </c>
      <c r="H471" s="74">
        <v>16.399999999999999</v>
      </c>
      <c r="I471" s="75">
        <v>0.37272727272727268</v>
      </c>
    </row>
    <row r="472" spans="1:9" x14ac:dyDescent="0.25">
      <c r="A472" s="84" t="s">
        <v>532</v>
      </c>
      <c r="B472" s="89">
        <v>917</v>
      </c>
      <c r="C472" s="85">
        <v>2</v>
      </c>
      <c r="D472" s="85">
        <v>4</v>
      </c>
      <c r="E472" s="71" t="s">
        <v>114</v>
      </c>
      <c r="F472" s="72" t="s">
        <v>114</v>
      </c>
      <c r="G472" s="74">
        <v>44</v>
      </c>
      <c r="H472" s="74">
        <v>16.399999999999999</v>
      </c>
      <c r="I472" s="75">
        <v>0.37272727272727268</v>
      </c>
    </row>
    <row r="473" spans="1:9" x14ac:dyDescent="0.25">
      <c r="A473" s="84" t="s">
        <v>505</v>
      </c>
      <c r="B473" s="89">
        <v>917</v>
      </c>
      <c r="C473" s="85">
        <v>2</v>
      </c>
      <c r="D473" s="85">
        <v>4</v>
      </c>
      <c r="E473" s="71" t="s">
        <v>506</v>
      </c>
      <c r="F473" s="72" t="s">
        <v>114</v>
      </c>
      <c r="G473" s="74">
        <v>44</v>
      </c>
      <c r="H473" s="74">
        <v>16.399999999999999</v>
      </c>
      <c r="I473" s="75">
        <v>0.37272727272727268</v>
      </c>
    </row>
    <row r="474" spans="1:9" ht="31.5" x14ac:dyDescent="0.25">
      <c r="A474" s="84" t="s">
        <v>528</v>
      </c>
      <c r="B474" s="89">
        <v>917</v>
      </c>
      <c r="C474" s="85">
        <v>2</v>
      </c>
      <c r="D474" s="85">
        <v>4</v>
      </c>
      <c r="E474" s="71" t="s">
        <v>529</v>
      </c>
      <c r="F474" s="72" t="s">
        <v>114</v>
      </c>
      <c r="G474" s="74">
        <v>44</v>
      </c>
      <c r="H474" s="74">
        <v>16.399999999999999</v>
      </c>
      <c r="I474" s="75">
        <v>0.37272727272727268</v>
      </c>
    </row>
    <row r="475" spans="1:9" ht="65.25" customHeight="1" x14ac:dyDescent="0.25">
      <c r="A475" s="84" t="s">
        <v>530</v>
      </c>
      <c r="B475" s="89">
        <v>917</v>
      </c>
      <c r="C475" s="85">
        <v>2</v>
      </c>
      <c r="D475" s="85">
        <v>4</v>
      </c>
      <c r="E475" s="71" t="s">
        <v>531</v>
      </c>
      <c r="F475" s="72" t="s">
        <v>114</v>
      </c>
      <c r="G475" s="74">
        <v>44</v>
      </c>
      <c r="H475" s="74">
        <v>16.399999999999999</v>
      </c>
      <c r="I475" s="75">
        <v>0.37272727272727268</v>
      </c>
    </row>
    <row r="476" spans="1:9" ht="31.5" x14ac:dyDescent="0.25">
      <c r="A476" s="84" t="s">
        <v>120</v>
      </c>
      <c r="B476" s="89">
        <v>917</v>
      </c>
      <c r="C476" s="85">
        <v>2</v>
      </c>
      <c r="D476" s="85">
        <v>4</v>
      </c>
      <c r="E476" s="71" t="s">
        <v>531</v>
      </c>
      <c r="F476" s="72" t="s">
        <v>121</v>
      </c>
      <c r="G476" s="74">
        <v>44</v>
      </c>
      <c r="H476" s="74">
        <v>16.399999999999999</v>
      </c>
      <c r="I476" s="75">
        <v>0.37272727272727268</v>
      </c>
    </row>
    <row r="477" spans="1:9" x14ac:dyDescent="0.25">
      <c r="A477" s="84" t="s">
        <v>545</v>
      </c>
      <c r="B477" s="89">
        <v>917</v>
      </c>
      <c r="C477" s="85">
        <v>4</v>
      </c>
      <c r="D477" s="85">
        <v>0</v>
      </c>
      <c r="E477" s="71" t="s">
        <v>114</v>
      </c>
      <c r="F477" s="72" t="s">
        <v>114</v>
      </c>
      <c r="G477" s="74">
        <v>2332.8000000000002</v>
      </c>
      <c r="H477" s="74">
        <v>819.4</v>
      </c>
      <c r="I477" s="75">
        <v>0.35125171467764055</v>
      </c>
    </row>
    <row r="478" spans="1:9" x14ac:dyDescent="0.25">
      <c r="A478" s="84" t="s">
        <v>258</v>
      </c>
      <c r="B478" s="89">
        <v>917</v>
      </c>
      <c r="C478" s="85">
        <v>4</v>
      </c>
      <c r="D478" s="85">
        <v>5</v>
      </c>
      <c r="E478" s="71" t="s">
        <v>114</v>
      </c>
      <c r="F478" s="72" t="s">
        <v>114</v>
      </c>
      <c r="G478" s="74">
        <v>2282.8000000000002</v>
      </c>
      <c r="H478" s="74">
        <v>770.6</v>
      </c>
      <c r="I478" s="75">
        <v>0.3375678990713159</v>
      </c>
    </row>
    <row r="479" spans="1:9" ht="63" x14ac:dyDescent="0.25">
      <c r="A479" s="84" t="s">
        <v>664</v>
      </c>
      <c r="B479" s="89">
        <v>917</v>
      </c>
      <c r="C479" s="85">
        <v>4</v>
      </c>
      <c r="D479" s="85">
        <v>5</v>
      </c>
      <c r="E479" s="71" t="s">
        <v>242</v>
      </c>
      <c r="F479" s="72" t="s">
        <v>114</v>
      </c>
      <c r="G479" s="74">
        <v>2282.8000000000002</v>
      </c>
      <c r="H479" s="74">
        <v>770.6</v>
      </c>
      <c r="I479" s="75">
        <v>0.3375678990713159</v>
      </c>
    </row>
    <row r="480" spans="1:9" ht="47.25" x14ac:dyDescent="0.25">
      <c r="A480" s="84" t="s">
        <v>672</v>
      </c>
      <c r="B480" s="89">
        <v>917</v>
      </c>
      <c r="C480" s="85">
        <v>4</v>
      </c>
      <c r="D480" s="85">
        <v>5</v>
      </c>
      <c r="E480" s="71" t="s">
        <v>253</v>
      </c>
      <c r="F480" s="72" t="s">
        <v>114</v>
      </c>
      <c r="G480" s="74">
        <v>2282.8000000000002</v>
      </c>
      <c r="H480" s="74">
        <v>770.6</v>
      </c>
      <c r="I480" s="75">
        <v>0.3375678990713159</v>
      </c>
    </row>
    <row r="481" spans="1:9" ht="31.5" x14ac:dyDescent="0.25">
      <c r="A481" s="84" t="s">
        <v>254</v>
      </c>
      <c r="B481" s="89">
        <v>917</v>
      </c>
      <c r="C481" s="85">
        <v>4</v>
      </c>
      <c r="D481" s="85">
        <v>5</v>
      </c>
      <c r="E481" s="71" t="s">
        <v>255</v>
      </c>
      <c r="F481" s="72" t="s">
        <v>114</v>
      </c>
      <c r="G481" s="74">
        <v>2282.8000000000002</v>
      </c>
      <c r="H481" s="74">
        <v>770.6</v>
      </c>
      <c r="I481" s="75">
        <v>0.3375678990713159</v>
      </c>
    </row>
    <row r="482" spans="1:9" ht="78.75" x14ac:dyDescent="0.25">
      <c r="A482" s="84" t="s">
        <v>256</v>
      </c>
      <c r="B482" s="89">
        <v>917</v>
      </c>
      <c r="C482" s="85">
        <v>4</v>
      </c>
      <c r="D482" s="85">
        <v>5</v>
      </c>
      <c r="E482" s="71" t="s">
        <v>257</v>
      </c>
      <c r="F482" s="72" t="s">
        <v>114</v>
      </c>
      <c r="G482" s="74">
        <v>2282.8000000000002</v>
      </c>
      <c r="H482" s="74">
        <v>770.6</v>
      </c>
      <c r="I482" s="75">
        <v>0.3375678990713159</v>
      </c>
    </row>
    <row r="483" spans="1:9" ht="31.5" x14ac:dyDescent="0.25">
      <c r="A483" s="84" t="s">
        <v>120</v>
      </c>
      <c r="B483" s="89">
        <v>917</v>
      </c>
      <c r="C483" s="85">
        <v>4</v>
      </c>
      <c r="D483" s="85">
        <v>5</v>
      </c>
      <c r="E483" s="71" t="s">
        <v>257</v>
      </c>
      <c r="F483" s="72" t="s">
        <v>121</v>
      </c>
      <c r="G483" s="74">
        <v>2282.8000000000002</v>
      </c>
      <c r="H483" s="74">
        <v>770.6</v>
      </c>
      <c r="I483" s="75">
        <v>0.3375678990713159</v>
      </c>
    </row>
    <row r="484" spans="1:9" x14ac:dyDescent="0.25">
      <c r="A484" s="84" t="s">
        <v>282</v>
      </c>
      <c r="B484" s="89">
        <v>917</v>
      </c>
      <c r="C484" s="85">
        <v>4</v>
      </c>
      <c r="D484" s="85">
        <v>12</v>
      </c>
      <c r="E484" s="71" t="s">
        <v>114</v>
      </c>
      <c r="F484" s="72" t="s">
        <v>114</v>
      </c>
      <c r="G484" s="74">
        <v>50</v>
      </c>
      <c r="H484" s="74">
        <v>48.8</v>
      </c>
      <c r="I484" s="75">
        <v>0.97599999999999998</v>
      </c>
    </row>
    <row r="485" spans="1:9" ht="51.75" customHeight="1" x14ac:dyDescent="0.25">
      <c r="A485" s="84" t="s">
        <v>716</v>
      </c>
      <c r="B485" s="89">
        <v>917</v>
      </c>
      <c r="C485" s="85">
        <v>4</v>
      </c>
      <c r="D485" s="85">
        <v>12</v>
      </c>
      <c r="E485" s="71" t="s">
        <v>420</v>
      </c>
      <c r="F485" s="72" t="s">
        <v>114</v>
      </c>
      <c r="G485" s="74">
        <v>50</v>
      </c>
      <c r="H485" s="74">
        <v>48.8</v>
      </c>
      <c r="I485" s="75">
        <v>0.97599999999999998</v>
      </c>
    </row>
    <row r="486" spans="1:9" ht="31.5" x14ac:dyDescent="0.25">
      <c r="A486" s="84" t="s">
        <v>723</v>
      </c>
      <c r="B486" s="89">
        <v>917</v>
      </c>
      <c r="C486" s="85">
        <v>4</v>
      </c>
      <c r="D486" s="85">
        <v>12</v>
      </c>
      <c r="E486" s="71" t="s">
        <v>460</v>
      </c>
      <c r="F486" s="72" t="s">
        <v>114</v>
      </c>
      <c r="G486" s="74">
        <v>50</v>
      </c>
      <c r="H486" s="74">
        <v>48.8</v>
      </c>
      <c r="I486" s="75">
        <v>0.97599999999999998</v>
      </c>
    </row>
    <row r="487" spans="1:9" ht="31.5" x14ac:dyDescent="0.25">
      <c r="A487" s="84" t="s">
        <v>461</v>
      </c>
      <c r="B487" s="89">
        <v>917</v>
      </c>
      <c r="C487" s="85">
        <v>4</v>
      </c>
      <c r="D487" s="85">
        <v>12</v>
      </c>
      <c r="E487" s="71" t="s">
        <v>462</v>
      </c>
      <c r="F487" s="72" t="s">
        <v>114</v>
      </c>
      <c r="G487" s="74">
        <v>45</v>
      </c>
      <c r="H487" s="74">
        <v>43.8</v>
      </c>
      <c r="I487" s="75">
        <v>0.97333333333333327</v>
      </c>
    </row>
    <row r="488" spans="1:9" ht="31.5" x14ac:dyDescent="0.25">
      <c r="A488" s="84" t="s">
        <v>463</v>
      </c>
      <c r="B488" s="89">
        <v>917</v>
      </c>
      <c r="C488" s="85">
        <v>4</v>
      </c>
      <c r="D488" s="85">
        <v>12</v>
      </c>
      <c r="E488" s="71" t="s">
        <v>464</v>
      </c>
      <c r="F488" s="72" t="s">
        <v>114</v>
      </c>
      <c r="G488" s="74">
        <v>20</v>
      </c>
      <c r="H488" s="74">
        <v>20</v>
      </c>
      <c r="I488" s="75">
        <v>1</v>
      </c>
    </row>
    <row r="489" spans="1:9" ht="31.5" x14ac:dyDescent="0.25">
      <c r="A489" s="84" t="s">
        <v>120</v>
      </c>
      <c r="B489" s="89">
        <v>917</v>
      </c>
      <c r="C489" s="85">
        <v>4</v>
      </c>
      <c r="D489" s="85">
        <v>12</v>
      </c>
      <c r="E489" s="71" t="s">
        <v>464</v>
      </c>
      <c r="F489" s="72" t="s">
        <v>121</v>
      </c>
      <c r="G489" s="74">
        <v>20</v>
      </c>
      <c r="H489" s="74">
        <v>20</v>
      </c>
      <c r="I489" s="75">
        <v>1</v>
      </c>
    </row>
    <row r="490" spans="1:9" ht="31.5" x14ac:dyDescent="0.25">
      <c r="A490" s="84" t="s">
        <v>465</v>
      </c>
      <c r="B490" s="89">
        <v>917</v>
      </c>
      <c r="C490" s="85">
        <v>4</v>
      </c>
      <c r="D490" s="85">
        <v>12</v>
      </c>
      <c r="E490" s="71" t="s">
        <v>466</v>
      </c>
      <c r="F490" s="72" t="s">
        <v>114</v>
      </c>
      <c r="G490" s="74">
        <v>25</v>
      </c>
      <c r="H490" s="74">
        <v>23.8</v>
      </c>
      <c r="I490" s="75">
        <v>0.95200000000000007</v>
      </c>
    </row>
    <row r="491" spans="1:9" ht="31.5" x14ac:dyDescent="0.25">
      <c r="A491" s="84" t="s">
        <v>120</v>
      </c>
      <c r="B491" s="89">
        <v>917</v>
      </c>
      <c r="C491" s="85">
        <v>4</v>
      </c>
      <c r="D491" s="85">
        <v>12</v>
      </c>
      <c r="E491" s="71" t="s">
        <v>466</v>
      </c>
      <c r="F491" s="72" t="s">
        <v>121</v>
      </c>
      <c r="G491" s="74">
        <v>25</v>
      </c>
      <c r="H491" s="74">
        <v>23.8</v>
      </c>
      <c r="I491" s="75">
        <v>0.95200000000000007</v>
      </c>
    </row>
    <row r="492" spans="1:9" ht="47.25" x14ac:dyDescent="0.25">
      <c r="A492" s="84" t="s">
        <v>467</v>
      </c>
      <c r="B492" s="89">
        <v>917</v>
      </c>
      <c r="C492" s="85">
        <v>4</v>
      </c>
      <c r="D492" s="85">
        <v>12</v>
      </c>
      <c r="E492" s="71" t="s">
        <v>468</v>
      </c>
      <c r="F492" s="72" t="s">
        <v>114</v>
      </c>
      <c r="G492" s="74">
        <v>5</v>
      </c>
      <c r="H492" s="74">
        <v>5</v>
      </c>
      <c r="I492" s="75">
        <v>1</v>
      </c>
    </row>
    <row r="493" spans="1:9" ht="31.5" x14ac:dyDescent="0.25">
      <c r="A493" s="84" t="s">
        <v>469</v>
      </c>
      <c r="B493" s="89">
        <v>917</v>
      </c>
      <c r="C493" s="85">
        <v>4</v>
      </c>
      <c r="D493" s="85">
        <v>12</v>
      </c>
      <c r="E493" s="71" t="s">
        <v>470</v>
      </c>
      <c r="F493" s="72" t="s">
        <v>114</v>
      </c>
      <c r="G493" s="74">
        <v>5</v>
      </c>
      <c r="H493" s="74">
        <v>5</v>
      </c>
      <c r="I493" s="75">
        <v>1</v>
      </c>
    </row>
    <row r="494" spans="1:9" ht="31.5" x14ac:dyDescent="0.25">
      <c r="A494" s="84" t="s">
        <v>120</v>
      </c>
      <c r="B494" s="89">
        <v>917</v>
      </c>
      <c r="C494" s="85">
        <v>4</v>
      </c>
      <c r="D494" s="85">
        <v>12</v>
      </c>
      <c r="E494" s="71" t="s">
        <v>470</v>
      </c>
      <c r="F494" s="72" t="s">
        <v>121</v>
      </c>
      <c r="G494" s="74">
        <v>5</v>
      </c>
      <c r="H494" s="74">
        <v>5</v>
      </c>
      <c r="I494" s="75">
        <v>1</v>
      </c>
    </row>
    <row r="495" spans="1:9" x14ac:dyDescent="0.25">
      <c r="A495" s="84" t="s">
        <v>547</v>
      </c>
      <c r="B495" s="89">
        <v>917</v>
      </c>
      <c r="C495" s="85">
        <v>7</v>
      </c>
      <c r="D495" s="85">
        <v>0</v>
      </c>
      <c r="E495" s="71" t="s">
        <v>114</v>
      </c>
      <c r="F495" s="72" t="s">
        <v>114</v>
      </c>
      <c r="G495" s="74">
        <v>407.5</v>
      </c>
      <c r="H495" s="74">
        <v>226</v>
      </c>
      <c r="I495" s="75">
        <v>0.55460122699386505</v>
      </c>
    </row>
    <row r="496" spans="1:9" ht="31.5" x14ac:dyDescent="0.25">
      <c r="A496" s="84" t="s">
        <v>129</v>
      </c>
      <c r="B496" s="89">
        <v>917</v>
      </c>
      <c r="C496" s="85">
        <v>7</v>
      </c>
      <c r="D496" s="85">
        <v>5</v>
      </c>
      <c r="E496" s="71" t="s">
        <v>114</v>
      </c>
      <c r="F496" s="72" t="s">
        <v>114</v>
      </c>
      <c r="G496" s="74">
        <v>157.5</v>
      </c>
      <c r="H496" s="74">
        <v>105.3</v>
      </c>
      <c r="I496" s="75">
        <v>0.66857142857142859</v>
      </c>
    </row>
    <row r="497" spans="1:9" ht="47.25" x14ac:dyDescent="0.25">
      <c r="A497" s="84" t="s">
        <v>706</v>
      </c>
      <c r="B497" s="89">
        <v>917</v>
      </c>
      <c r="C497" s="85">
        <v>7</v>
      </c>
      <c r="D497" s="85">
        <v>5</v>
      </c>
      <c r="E497" s="71" t="s">
        <v>335</v>
      </c>
      <c r="F497" s="72" t="s">
        <v>114</v>
      </c>
      <c r="G497" s="74">
        <v>157.5</v>
      </c>
      <c r="H497" s="74">
        <v>105.3</v>
      </c>
      <c r="I497" s="75">
        <v>0.66857142857142859</v>
      </c>
    </row>
    <row r="498" spans="1:9" ht="31.5" x14ac:dyDescent="0.25">
      <c r="A498" s="84" t="s">
        <v>707</v>
      </c>
      <c r="B498" s="89">
        <v>917</v>
      </c>
      <c r="C498" s="85">
        <v>7</v>
      </c>
      <c r="D498" s="85">
        <v>5</v>
      </c>
      <c r="E498" s="71" t="s">
        <v>336</v>
      </c>
      <c r="F498" s="72" t="s">
        <v>114</v>
      </c>
      <c r="G498" s="74">
        <v>157.5</v>
      </c>
      <c r="H498" s="74">
        <v>105.3</v>
      </c>
      <c r="I498" s="75">
        <v>0.66857142857142859</v>
      </c>
    </row>
    <row r="499" spans="1:9" ht="47.25" x14ac:dyDescent="0.25">
      <c r="A499" s="84" t="s">
        <v>337</v>
      </c>
      <c r="B499" s="89">
        <v>917</v>
      </c>
      <c r="C499" s="85">
        <v>7</v>
      </c>
      <c r="D499" s="85">
        <v>5</v>
      </c>
      <c r="E499" s="71" t="s">
        <v>338</v>
      </c>
      <c r="F499" s="72" t="s">
        <v>114</v>
      </c>
      <c r="G499" s="74">
        <v>155.1</v>
      </c>
      <c r="H499" s="74">
        <v>105.3</v>
      </c>
      <c r="I499" s="75">
        <v>0.67891682785299812</v>
      </c>
    </row>
    <row r="500" spans="1:9" ht="47.25" x14ac:dyDescent="0.25">
      <c r="A500" s="84" t="s">
        <v>339</v>
      </c>
      <c r="B500" s="89">
        <v>917</v>
      </c>
      <c r="C500" s="85">
        <v>7</v>
      </c>
      <c r="D500" s="85">
        <v>5</v>
      </c>
      <c r="E500" s="71" t="s">
        <v>340</v>
      </c>
      <c r="F500" s="72" t="s">
        <v>114</v>
      </c>
      <c r="G500" s="74">
        <v>144.1</v>
      </c>
      <c r="H500" s="74">
        <v>104.9</v>
      </c>
      <c r="I500" s="75">
        <v>0.7279666897987509</v>
      </c>
    </row>
    <row r="501" spans="1:9" ht="31.5" x14ac:dyDescent="0.25">
      <c r="A501" s="84" t="s">
        <v>120</v>
      </c>
      <c r="B501" s="89">
        <v>917</v>
      </c>
      <c r="C501" s="85">
        <v>7</v>
      </c>
      <c r="D501" s="85">
        <v>5</v>
      </c>
      <c r="E501" s="71" t="s">
        <v>340</v>
      </c>
      <c r="F501" s="72" t="s">
        <v>121</v>
      </c>
      <c r="G501" s="74">
        <v>144.1</v>
      </c>
      <c r="H501" s="74">
        <v>104.9</v>
      </c>
      <c r="I501" s="75">
        <v>0.7279666897987509</v>
      </c>
    </row>
    <row r="502" spans="1:9" ht="63" x14ac:dyDescent="0.25">
      <c r="A502" s="84" t="s">
        <v>341</v>
      </c>
      <c r="B502" s="89">
        <v>917</v>
      </c>
      <c r="C502" s="85">
        <v>7</v>
      </c>
      <c r="D502" s="85">
        <v>5</v>
      </c>
      <c r="E502" s="71" t="s">
        <v>342</v>
      </c>
      <c r="F502" s="72" t="s">
        <v>114</v>
      </c>
      <c r="G502" s="74">
        <v>11</v>
      </c>
      <c r="H502" s="74">
        <v>0.4</v>
      </c>
      <c r="I502" s="75">
        <v>3.6363636363636369E-2</v>
      </c>
    </row>
    <row r="503" spans="1:9" ht="31.5" x14ac:dyDescent="0.25">
      <c r="A503" s="84" t="s">
        <v>120</v>
      </c>
      <c r="B503" s="89">
        <v>917</v>
      </c>
      <c r="C503" s="85">
        <v>7</v>
      </c>
      <c r="D503" s="85">
        <v>5</v>
      </c>
      <c r="E503" s="71" t="s">
        <v>342</v>
      </c>
      <c r="F503" s="72" t="s">
        <v>121</v>
      </c>
      <c r="G503" s="74">
        <v>11</v>
      </c>
      <c r="H503" s="74">
        <v>0.4</v>
      </c>
      <c r="I503" s="75">
        <v>3.6363636363636369E-2</v>
      </c>
    </row>
    <row r="504" spans="1:9" ht="31.5" x14ac:dyDescent="0.25">
      <c r="A504" s="84" t="s">
        <v>362</v>
      </c>
      <c r="B504" s="89">
        <v>917</v>
      </c>
      <c r="C504" s="85">
        <v>7</v>
      </c>
      <c r="D504" s="85">
        <v>5</v>
      </c>
      <c r="E504" s="71" t="s">
        <v>363</v>
      </c>
      <c r="F504" s="72" t="s">
        <v>114</v>
      </c>
      <c r="G504" s="74">
        <v>2.4</v>
      </c>
      <c r="H504" s="74">
        <v>0</v>
      </c>
      <c r="I504" s="75">
        <v>0</v>
      </c>
    </row>
    <row r="505" spans="1:9" ht="31.5" x14ac:dyDescent="0.25">
      <c r="A505" s="84" t="s">
        <v>127</v>
      </c>
      <c r="B505" s="89">
        <v>917</v>
      </c>
      <c r="C505" s="85">
        <v>7</v>
      </c>
      <c r="D505" s="85">
        <v>5</v>
      </c>
      <c r="E505" s="71" t="s">
        <v>708</v>
      </c>
      <c r="F505" s="72" t="s">
        <v>114</v>
      </c>
      <c r="G505" s="74">
        <v>2.4</v>
      </c>
      <c r="H505" s="74">
        <v>0</v>
      </c>
      <c r="I505" s="75">
        <v>0</v>
      </c>
    </row>
    <row r="506" spans="1:9" ht="31.5" x14ac:dyDescent="0.25">
      <c r="A506" s="84" t="s">
        <v>120</v>
      </c>
      <c r="B506" s="89">
        <v>917</v>
      </c>
      <c r="C506" s="85">
        <v>7</v>
      </c>
      <c r="D506" s="85">
        <v>5</v>
      </c>
      <c r="E506" s="71" t="s">
        <v>708</v>
      </c>
      <c r="F506" s="72" t="s">
        <v>121</v>
      </c>
      <c r="G506" s="74">
        <v>2.4</v>
      </c>
      <c r="H506" s="74">
        <v>0</v>
      </c>
      <c r="I506" s="75">
        <v>0</v>
      </c>
    </row>
    <row r="507" spans="1:9" x14ac:dyDescent="0.25">
      <c r="A507" s="84" t="s">
        <v>209</v>
      </c>
      <c r="B507" s="89">
        <v>917</v>
      </c>
      <c r="C507" s="85">
        <v>7</v>
      </c>
      <c r="D507" s="85">
        <v>7</v>
      </c>
      <c r="E507" s="71" t="s">
        <v>114</v>
      </c>
      <c r="F507" s="72" t="s">
        <v>114</v>
      </c>
      <c r="G507" s="74">
        <v>250</v>
      </c>
      <c r="H507" s="74">
        <v>120.8</v>
      </c>
      <c r="I507" s="75">
        <v>0.48319999999999996</v>
      </c>
    </row>
    <row r="508" spans="1:9" ht="52.5" customHeight="1" x14ac:dyDescent="0.25">
      <c r="A508" s="84" t="s">
        <v>716</v>
      </c>
      <c r="B508" s="89">
        <v>917</v>
      </c>
      <c r="C508" s="85">
        <v>7</v>
      </c>
      <c r="D508" s="85">
        <v>7</v>
      </c>
      <c r="E508" s="71" t="s">
        <v>420</v>
      </c>
      <c r="F508" s="72" t="s">
        <v>114</v>
      </c>
      <c r="G508" s="74">
        <v>250</v>
      </c>
      <c r="H508" s="74">
        <v>120.8</v>
      </c>
      <c r="I508" s="75">
        <v>0.48319999999999996</v>
      </c>
    </row>
    <row r="509" spans="1:9" ht="36.75" customHeight="1" x14ac:dyDescent="0.25">
      <c r="A509" s="84" t="s">
        <v>717</v>
      </c>
      <c r="B509" s="89">
        <v>917</v>
      </c>
      <c r="C509" s="85">
        <v>7</v>
      </c>
      <c r="D509" s="85">
        <v>7</v>
      </c>
      <c r="E509" s="71" t="s">
        <v>421</v>
      </c>
      <c r="F509" s="72" t="s">
        <v>114</v>
      </c>
      <c r="G509" s="74">
        <v>166</v>
      </c>
      <c r="H509" s="74">
        <v>36.9</v>
      </c>
      <c r="I509" s="75">
        <v>0.22228915662650603</v>
      </c>
    </row>
    <row r="510" spans="1:9" ht="50.25" customHeight="1" x14ac:dyDescent="0.25">
      <c r="A510" s="84" t="s">
        <v>422</v>
      </c>
      <c r="B510" s="89">
        <v>917</v>
      </c>
      <c r="C510" s="85">
        <v>7</v>
      </c>
      <c r="D510" s="85">
        <v>7</v>
      </c>
      <c r="E510" s="71" t="s">
        <v>423</v>
      </c>
      <c r="F510" s="72" t="s">
        <v>114</v>
      </c>
      <c r="G510" s="74">
        <v>166</v>
      </c>
      <c r="H510" s="74">
        <v>36.9</v>
      </c>
      <c r="I510" s="75">
        <v>0.22228915662650603</v>
      </c>
    </row>
    <row r="511" spans="1:9" ht="63" x14ac:dyDescent="0.25">
      <c r="A511" s="84" t="s">
        <v>424</v>
      </c>
      <c r="B511" s="89">
        <v>917</v>
      </c>
      <c r="C511" s="85">
        <v>7</v>
      </c>
      <c r="D511" s="85">
        <v>7</v>
      </c>
      <c r="E511" s="71" t="s">
        <v>425</v>
      </c>
      <c r="F511" s="72" t="s">
        <v>114</v>
      </c>
      <c r="G511" s="74">
        <v>146</v>
      </c>
      <c r="H511" s="74">
        <v>30</v>
      </c>
      <c r="I511" s="75">
        <v>0.20547945205479451</v>
      </c>
    </row>
    <row r="512" spans="1:9" ht="31.5" x14ac:dyDescent="0.25">
      <c r="A512" s="84" t="s">
        <v>120</v>
      </c>
      <c r="B512" s="89">
        <v>917</v>
      </c>
      <c r="C512" s="85">
        <v>7</v>
      </c>
      <c r="D512" s="85">
        <v>7</v>
      </c>
      <c r="E512" s="71" t="s">
        <v>425</v>
      </c>
      <c r="F512" s="72" t="s">
        <v>121</v>
      </c>
      <c r="G512" s="74">
        <v>146</v>
      </c>
      <c r="H512" s="74">
        <v>30</v>
      </c>
      <c r="I512" s="75">
        <v>0.20547945205479451</v>
      </c>
    </row>
    <row r="513" spans="1:9" ht="47.25" x14ac:dyDescent="0.25">
      <c r="A513" s="84" t="s">
        <v>426</v>
      </c>
      <c r="B513" s="89">
        <v>917</v>
      </c>
      <c r="C513" s="85">
        <v>7</v>
      </c>
      <c r="D513" s="85">
        <v>7</v>
      </c>
      <c r="E513" s="71" t="s">
        <v>427</v>
      </c>
      <c r="F513" s="72" t="s">
        <v>114</v>
      </c>
      <c r="G513" s="74">
        <v>20</v>
      </c>
      <c r="H513" s="74">
        <v>6.9</v>
      </c>
      <c r="I513" s="75">
        <v>0.34499999999999997</v>
      </c>
    </row>
    <row r="514" spans="1:9" ht="31.5" x14ac:dyDescent="0.25">
      <c r="A514" s="84" t="s">
        <v>120</v>
      </c>
      <c r="B514" s="89">
        <v>917</v>
      </c>
      <c r="C514" s="85">
        <v>7</v>
      </c>
      <c r="D514" s="85">
        <v>7</v>
      </c>
      <c r="E514" s="71" t="s">
        <v>427</v>
      </c>
      <c r="F514" s="72" t="s">
        <v>121</v>
      </c>
      <c r="G514" s="74">
        <v>20</v>
      </c>
      <c r="H514" s="74">
        <v>6.9</v>
      </c>
      <c r="I514" s="75">
        <v>0.34499999999999997</v>
      </c>
    </row>
    <row r="515" spans="1:9" ht="63" x14ac:dyDescent="0.25">
      <c r="A515" s="84" t="s">
        <v>722</v>
      </c>
      <c r="B515" s="89">
        <v>917</v>
      </c>
      <c r="C515" s="85">
        <v>7</v>
      </c>
      <c r="D515" s="85">
        <v>7</v>
      </c>
      <c r="E515" s="71" t="s">
        <v>453</v>
      </c>
      <c r="F515" s="72" t="s">
        <v>114</v>
      </c>
      <c r="G515" s="74">
        <v>84</v>
      </c>
      <c r="H515" s="74">
        <v>83.8</v>
      </c>
      <c r="I515" s="75">
        <v>0.99761904761904763</v>
      </c>
    </row>
    <row r="516" spans="1:9" ht="47.25" x14ac:dyDescent="0.25">
      <c r="A516" s="84" t="s">
        <v>454</v>
      </c>
      <c r="B516" s="89">
        <v>917</v>
      </c>
      <c r="C516" s="85">
        <v>7</v>
      </c>
      <c r="D516" s="85">
        <v>7</v>
      </c>
      <c r="E516" s="71" t="s">
        <v>455</v>
      </c>
      <c r="F516" s="72" t="s">
        <v>114</v>
      </c>
      <c r="G516" s="74">
        <v>84</v>
      </c>
      <c r="H516" s="74">
        <v>83.8</v>
      </c>
      <c r="I516" s="75">
        <v>0.99761904761904763</v>
      </c>
    </row>
    <row r="517" spans="1:9" ht="31.5" x14ac:dyDescent="0.25">
      <c r="A517" s="84" t="s">
        <v>456</v>
      </c>
      <c r="B517" s="89">
        <v>917</v>
      </c>
      <c r="C517" s="85">
        <v>7</v>
      </c>
      <c r="D517" s="85">
        <v>7</v>
      </c>
      <c r="E517" s="71" t="s">
        <v>457</v>
      </c>
      <c r="F517" s="72" t="s">
        <v>114</v>
      </c>
      <c r="G517" s="74">
        <v>54</v>
      </c>
      <c r="H517" s="74">
        <v>53.8</v>
      </c>
      <c r="I517" s="75">
        <v>0.99629629629629624</v>
      </c>
    </row>
    <row r="518" spans="1:9" ht="31.5" x14ac:dyDescent="0.25">
      <c r="A518" s="84" t="s">
        <v>120</v>
      </c>
      <c r="B518" s="89">
        <v>917</v>
      </c>
      <c r="C518" s="85">
        <v>7</v>
      </c>
      <c r="D518" s="85">
        <v>7</v>
      </c>
      <c r="E518" s="71" t="s">
        <v>457</v>
      </c>
      <c r="F518" s="72" t="s">
        <v>121</v>
      </c>
      <c r="G518" s="74">
        <v>54</v>
      </c>
      <c r="H518" s="74">
        <v>53.8</v>
      </c>
      <c r="I518" s="75">
        <v>0.99629629629629624</v>
      </c>
    </row>
    <row r="519" spans="1:9" ht="31.5" x14ac:dyDescent="0.25">
      <c r="A519" s="84" t="s">
        <v>458</v>
      </c>
      <c r="B519" s="89">
        <v>917</v>
      </c>
      <c r="C519" s="85">
        <v>7</v>
      </c>
      <c r="D519" s="85">
        <v>7</v>
      </c>
      <c r="E519" s="71" t="s">
        <v>459</v>
      </c>
      <c r="F519" s="72" t="s">
        <v>114</v>
      </c>
      <c r="G519" s="74">
        <v>30</v>
      </c>
      <c r="H519" s="74">
        <v>30</v>
      </c>
      <c r="I519" s="75">
        <v>1</v>
      </c>
    </row>
    <row r="520" spans="1:9" ht="31.5" x14ac:dyDescent="0.25">
      <c r="A520" s="84" t="s">
        <v>120</v>
      </c>
      <c r="B520" s="89">
        <v>917</v>
      </c>
      <c r="C520" s="85">
        <v>7</v>
      </c>
      <c r="D520" s="85">
        <v>7</v>
      </c>
      <c r="E520" s="71" t="s">
        <v>459</v>
      </c>
      <c r="F520" s="72" t="s">
        <v>121</v>
      </c>
      <c r="G520" s="74">
        <v>30</v>
      </c>
      <c r="H520" s="74">
        <v>30</v>
      </c>
      <c r="I520" s="75">
        <v>1</v>
      </c>
    </row>
    <row r="521" spans="1:9" x14ac:dyDescent="0.25">
      <c r="A521" s="84" t="s">
        <v>549</v>
      </c>
      <c r="B521" s="89">
        <v>917</v>
      </c>
      <c r="C521" s="85">
        <v>9</v>
      </c>
      <c r="D521" s="85">
        <v>0</v>
      </c>
      <c r="E521" s="71" t="s">
        <v>114</v>
      </c>
      <c r="F521" s="72" t="s">
        <v>114</v>
      </c>
      <c r="G521" s="74">
        <v>138.19999999999999</v>
      </c>
      <c r="H521" s="74">
        <v>52.7</v>
      </c>
      <c r="I521" s="75">
        <v>0.38133140376266283</v>
      </c>
    </row>
    <row r="522" spans="1:9" x14ac:dyDescent="0.25">
      <c r="A522" s="84" t="s">
        <v>476</v>
      </c>
      <c r="B522" s="89">
        <v>917</v>
      </c>
      <c r="C522" s="85">
        <v>9</v>
      </c>
      <c r="D522" s="85">
        <v>9</v>
      </c>
      <c r="E522" s="71" t="s">
        <v>114</v>
      </c>
      <c r="F522" s="72" t="s">
        <v>114</v>
      </c>
      <c r="G522" s="74">
        <v>138.19999999999999</v>
      </c>
      <c r="H522" s="74">
        <v>52.7</v>
      </c>
      <c r="I522" s="75">
        <v>0.38133140376266283</v>
      </c>
    </row>
    <row r="523" spans="1:9" ht="35.25" customHeight="1" x14ac:dyDescent="0.25">
      <c r="A523" s="84" t="s">
        <v>724</v>
      </c>
      <c r="B523" s="89">
        <v>917</v>
      </c>
      <c r="C523" s="85">
        <v>9</v>
      </c>
      <c r="D523" s="85">
        <v>9</v>
      </c>
      <c r="E523" s="71" t="s">
        <v>471</v>
      </c>
      <c r="F523" s="72" t="s">
        <v>114</v>
      </c>
      <c r="G523" s="74">
        <v>138.19999999999999</v>
      </c>
      <c r="H523" s="74">
        <v>52.7</v>
      </c>
      <c r="I523" s="75">
        <v>0.38133140376266283</v>
      </c>
    </row>
    <row r="524" spans="1:9" ht="47.25" x14ac:dyDescent="0.25">
      <c r="A524" s="84" t="s">
        <v>472</v>
      </c>
      <c r="B524" s="89">
        <v>917</v>
      </c>
      <c r="C524" s="85">
        <v>9</v>
      </c>
      <c r="D524" s="85">
        <v>9</v>
      </c>
      <c r="E524" s="71" t="s">
        <v>473</v>
      </c>
      <c r="F524" s="72" t="s">
        <v>114</v>
      </c>
      <c r="G524" s="74">
        <v>138.19999999999999</v>
      </c>
      <c r="H524" s="74">
        <v>52.7</v>
      </c>
      <c r="I524" s="75">
        <v>0.38133140376266283</v>
      </c>
    </row>
    <row r="525" spans="1:9" ht="48" customHeight="1" x14ac:dyDescent="0.25">
      <c r="A525" s="84" t="s">
        <v>474</v>
      </c>
      <c r="B525" s="89">
        <v>917</v>
      </c>
      <c r="C525" s="85">
        <v>9</v>
      </c>
      <c r="D525" s="85">
        <v>9</v>
      </c>
      <c r="E525" s="71" t="s">
        <v>475</v>
      </c>
      <c r="F525" s="72" t="s">
        <v>114</v>
      </c>
      <c r="G525" s="74">
        <v>63.2</v>
      </c>
      <c r="H525" s="74">
        <v>0</v>
      </c>
      <c r="I525" s="75">
        <v>0</v>
      </c>
    </row>
    <row r="526" spans="1:9" x14ac:dyDescent="0.25">
      <c r="A526" s="84" t="s">
        <v>167</v>
      </c>
      <c r="B526" s="89">
        <v>917</v>
      </c>
      <c r="C526" s="85">
        <v>9</v>
      </c>
      <c r="D526" s="85">
        <v>9</v>
      </c>
      <c r="E526" s="71" t="s">
        <v>475</v>
      </c>
      <c r="F526" s="72" t="s">
        <v>168</v>
      </c>
      <c r="G526" s="74">
        <v>63.2</v>
      </c>
      <c r="H526" s="74">
        <v>0</v>
      </c>
      <c r="I526" s="75">
        <v>0</v>
      </c>
    </row>
    <row r="527" spans="1:9" ht="47.25" x14ac:dyDescent="0.25">
      <c r="A527" s="84" t="s">
        <v>477</v>
      </c>
      <c r="B527" s="89">
        <v>917</v>
      </c>
      <c r="C527" s="85">
        <v>9</v>
      </c>
      <c r="D527" s="85">
        <v>9</v>
      </c>
      <c r="E527" s="71" t="s">
        <v>478</v>
      </c>
      <c r="F527" s="72" t="s">
        <v>114</v>
      </c>
      <c r="G527" s="74">
        <v>25</v>
      </c>
      <c r="H527" s="74">
        <v>7.7</v>
      </c>
      <c r="I527" s="75">
        <v>0.308</v>
      </c>
    </row>
    <row r="528" spans="1:9" ht="31.5" x14ac:dyDescent="0.25">
      <c r="A528" s="84" t="s">
        <v>120</v>
      </c>
      <c r="B528" s="89">
        <v>917</v>
      </c>
      <c r="C528" s="85">
        <v>9</v>
      </c>
      <c r="D528" s="85">
        <v>9</v>
      </c>
      <c r="E528" s="71" t="s">
        <v>478</v>
      </c>
      <c r="F528" s="72" t="s">
        <v>121</v>
      </c>
      <c r="G528" s="74">
        <v>25</v>
      </c>
      <c r="H528" s="74">
        <v>7.7</v>
      </c>
      <c r="I528" s="75">
        <v>0.308</v>
      </c>
    </row>
    <row r="529" spans="1:9" ht="31.5" x14ac:dyDescent="0.25">
      <c r="A529" s="84" t="s">
        <v>479</v>
      </c>
      <c r="B529" s="89">
        <v>917</v>
      </c>
      <c r="C529" s="85">
        <v>9</v>
      </c>
      <c r="D529" s="85">
        <v>9</v>
      </c>
      <c r="E529" s="71" t="s">
        <v>480</v>
      </c>
      <c r="F529" s="72" t="s">
        <v>114</v>
      </c>
      <c r="G529" s="74">
        <v>50</v>
      </c>
      <c r="H529" s="74">
        <v>45</v>
      </c>
      <c r="I529" s="75">
        <v>0.9</v>
      </c>
    </row>
    <row r="530" spans="1:9" ht="31.5" x14ac:dyDescent="0.25">
      <c r="A530" s="84" t="s">
        <v>120</v>
      </c>
      <c r="B530" s="89">
        <v>917</v>
      </c>
      <c r="C530" s="85">
        <v>9</v>
      </c>
      <c r="D530" s="85">
        <v>9</v>
      </c>
      <c r="E530" s="71" t="s">
        <v>480</v>
      </c>
      <c r="F530" s="72" t="s">
        <v>121</v>
      </c>
      <c r="G530" s="74">
        <v>50</v>
      </c>
      <c r="H530" s="74">
        <v>45</v>
      </c>
      <c r="I530" s="75">
        <v>0.9</v>
      </c>
    </row>
    <row r="531" spans="1:9" x14ac:dyDescent="0.25">
      <c r="A531" s="84" t="s">
        <v>550</v>
      </c>
      <c r="B531" s="89">
        <v>917</v>
      </c>
      <c r="C531" s="85">
        <v>10</v>
      </c>
      <c r="D531" s="85">
        <v>0</v>
      </c>
      <c r="E531" s="71" t="s">
        <v>114</v>
      </c>
      <c r="F531" s="72" t="s">
        <v>114</v>
      </c>
      <c r="G531" s="74">
        <v>9413.7999999999993</v>
      </c>
      <c r="H531" s="74">
        <v>5793.6</v>
      </c>
      <c r="I531" s="75">
        <v>0.61543691176783033</v>
      </c>
    </row>
    <row r="532" spans="1:9" x14ac:dyDescent="0.25">
      <c r="A532" s="84" t="s">
        <v>347</v>
      </c>
      <c r="B532" s="89">
        <v>917</v>
      </c>
      <c r="C532" s="85">
        <v>10</v>
      </c>
      <c r="D532" s="85">
        <v>1</v>
      </c>
      <c r="E532" s="71" t="s">
        <v>114</v>
      </c>
      <c r="F532" s="72" t="s">
        <v>114</v>
      </c>
      <c r="G532" s="74">
        <v>6985.3</v>
      </c>
      <c r="H532" s="74">
        <v>3500.9</v>
      </c>
      <c r="I532" s="75">
        <v>0.5011810516370091</v>
      </c>
    </row>
    <row r="533" spans="1:9" ht="47.25" x14ac:dyDescent="0.25">
      <c r="A533" s="84" t="s">
        <v>706</v>
      </c>
      <c r="B533" s="89">
        <v>917</v>
      </c>
      <c r="C533" s="85">
        <v>10</v>
      </c>
      <c r="D533" s="85">
        <v>1</v>
      </c>
      <c r="E533" s="71" t="s">
        <v>335</v>
      </c>
      <c r="F533" s="72" t="s">
        <v>114</v>
      </c>
      <c r="G533" s="74">
        <v>6985.3</v>
      </c>
      <c r="H533" s="74">
        <v>3500.9</v>
      </c>
      <c r="I533" s="75">
        <v>0.5011810516370091</v>
      </c>
    </row>
    <row r="534" spans="1:9" ht="31.5" x14ac:dyDescent="0.25">
      <c r="A534" s="84" t="s">
        <v>707</v>
      </c>
      <c r="B534" s="89">
        <v>917</v>
      </c>
      <c r="C534" s="85">
        <v>10</v>
      </c>
      <c r="D534" s="85">
        <v>1</v>
      </c>
      <c r="E534" s="71" t="s">
        <v>336</v>
      </c>
      <c r="F534" s="72" t="s">
        <v>114</v>
      </c>
      <c r="G534" s="74">
        <v>6985.3</v>
      </c>
      <c r="H534" s="74">
        <v>3500.9</v>
      </c>
      <c r="I534" s="75">
        <v>0.5011810516370091</v>
      </c>
    </row>
    <row r="535" spans="1:9" ht="31.5" x14ac:dyDescent="0.25">
      <c r="A535" s="84" t="s">
        <v>343</v>
      </c>
      <c r="B535" s="89">
        <v>917</v>
      </c>
      <c r="C535" s="85">
        <v>10</v>
      </c>
      <c r="D535" s="85">
        <v>1</v>
      </c>
      <c r="E535" s="71" t="s">
        <v>344</v>
      </c>
      <c r="F535" s="72" t="s">
        <v>114</v>
      </c>
      <c r="G535" s="74">
        <v>6985.3</v>
      </c>
      <c r="H535" s="74">
        <v>3500.9</v>
      </c>
      <c r="I535" s="75">
        <v>0.5011810516370091</v>
      </c>
    </row>
    <row r="536" spans="1:9" ht="110.25" x14ac:dyDescent="0.25">
      <c r="A536" s="84" t="s">
        <v>345</v>
      </c>
      <c r="B536" s="89">
        <v>917</v>
      </c>
      <c r="C536" s="85">
        <v>10</v>
      </c>
      <c r="D536" s="85">
        <v>1</v>
      </c>
      <c r="E536" s="71" t="s">
        <v>346</v>
      </c>
      <c r="F536" s="72" t="s">
        <v>114</v>
      </c>
      <c r="G536" s="74">
        <v>6985.3</v>
      </c>
      <c r="H536" s="74">
        <v>3500.9</v>
      </c>
      <c r="I536" s="75">
        <v>0.5011810516370091</v>
      </c>
    </row>
    <row r="537" spans="1:9" x14ac:dyDescent="0.25">
      <c r="A537" s="84" t="s">
        <v>167</v>
      </c>
      <c r="B537" s="89">
        <v>917</v>
      </c>
      <c r="C537" s="85">
        <v>10</v>
      </c>
      <c r="D537" s="85">
        <v>1</v>
      </c>
      <c r="E537" s="71" t="s">
        <v>346</v>
      </c>
      <c r="F537" s="72" t="s">
        <v>168</v>
      </c>
      <c r="G537" s="74">
        <v>6985.3</v>
      </c>
      <c r="H537" s="74">
        <v>3500.9</v>
      </c>
      <c r="I537" s="75">
        <v>0.5011810516370091</v>
      </c>
    </row>
    <row r="538" spans="1:9" x14ac:dyDescent="0.25">
      <c r="A538" s="84" t="s">
        <v>276</v>
      </c>
      <c r="B538" s="89">
        <v>917</v>
      </c>
      <c r="C538" s="85">
        <v>10</v>
      </c>
      <c r="D538" s="85">
        <v>3</v>
      </c>
      <c r="E538" s="71" t="s">
        <v>114</v>
      </c>
      <c r="F538" s="72" t="s">
        <v>114</v>
      </c>
      <c r="G538" s="74">
        <v>2228.5</v>
      </c>
      <c r="H538" s="74">
        <v>2215.4</v>
      </c>
      <c r="I538" s="75">
        <v>0.99412160646174563</v>
      </c>
    </row>
    <row r="539" spans="1:9" ht="49.5" customHeight="1" x14ac:dyDescent="0.25">
      <c r="A539" s="84" t="s">
        <v>716</v>
      </c>
      <c r="B539" s="89">
        <v>917</v>
      </c>
      <c r="C539" s="85">
        <v>10</v>
      </c>
      <c r="D539" s="85">
        <v>3</v>
      </c>
      <c r="E539" s="71" t="s">
        <v>420</v>
      </c>
      <c r="F539" s="72" t="s">
        <v>114</v>
      </c>
      <c r="G539" s="74">
        <v>2228.5</v>
      </c>
      <c r="H539" s="74">
        <v>2215.4</v>
      </c>
      <c r="I539" s="75">
        <v>0.99412160646174563</v>
      </c>
    </row>
    <row r="540" spans="1:9" x14ac:dyDescent="0.25">
      <c r="A540" s="84" t="s">
        <v>721</v>
      </c>
      <c r="B540" s="89">
        <v>917</v>
      </c>
      <c r="C540" s="85">
        <v>10</v>
      </c>
      <c r="D540" s="85">
        <v>3</v>
      </c>
      <c r="E540" s="71" t="s">
        <v>446</v>
      </c>
      <c r="F540" s="72" t="s">
        <v>114</v>
      </c>
      <c r="G540" s="74">
        <v>2228.5</v>
      </c>
      <c r="H540" s="74">
        <v>2215.4</v>
      </c>
      <c r="I540" s="75">
        <v>0.99412160646174563</v>
      </c>
    </row>
    <row r="541" spans="1:9" ht="31.5" customHeight="1" x14ac:dyDescent="0.25">
      <c r="A541" s="84" t="s">
        <v>447</v>
      </c>
      <c r="B541" s="89">
        <v>917</v>
      </c>
      <c r="C541" s="85">
        <v>10</v>
      </c>
      <c r="D541" s="85">
        <v>3</v>
      </c>
      <c r="E541" s="71" t="s">
        <v>448</v>
      </c>
      <c r="F541" s="72" t="s">
        <v>114</v>
      </c>
      <c r="G541" s="74">
        <v>2228.5</v>
      </c>
      <c r="H541" s="74">
        <v>2215.4</v>
      </c>
      <c r="I541" s="75">
        <v>0.99412160646174563</v>
      </c>
    </row>
    <row r="542" spans="1:9" ht="63" x14ac:dyDescent="0.25">
      <c r="A542" s="84" t="s">
        <v>449</v>
      </c>
      <c r="B542" s="89">
        <v>917</v>
      </c>
      <c r="C542" s="85">
        <v>10</v>
      </c>
      <c r="D542" s="85">
        <v>3</v>
      </c>
      <c r="E542" s="71" t="s">
        <v>450</v>
      </c>
      <c r="F542" s="72" t="s">
        <v>114</v>
      </c>
      <c r="G542" s="74">
        <v>17</v>
      </c>
      <c r="H542" s="74">
        <v>3.9</v>
      </c>
      <c r="I542" s="75">
        <v>0.22941176470588234</v>
      </c>
    </row>
    <row r="543" spans="1:9" x14ac:dyDescent="0.25">
      <c r="A543" s="84" t="s">
        <v>167</v>
      </c>
      <c r="B543" s="89">
        <v>917</v>
      </c>
      <c r="C543" s="85">
        <v>10</v>
      </c>
      <c r="D543" s="85">
        <v>3</v>
      </c>
      <c r="E543" s="71" t="s">
        <v>450</v>
      </c>
      <c r="F543" s="72" t="s">
        <v>168</v>
      </c>
      <c r="G543" s="74">
        <v>17</v>
      </c>
      <c r="H543" s="74">
        <v>3.9</v>
      </c>
      <c r="I543" s="75">
        <v>0.22941176470588234</v>
      </c>
    </row>
    <row r="544" spans="1:9" ht="31.5" x14ac:dyDescent="0.25">
      <c r="A544" s="84" t="s">
        <v>451</v>
      </c>
      <c r="B544" s="89">
        <v>917</v>
      </c>
      <c r="C544" s="85">
        <v>10</v>
      </c>
      <c r="D544" s="85">
        <v>3</v>
      </c>
      <c r="E544" s="71" t="s">
        <v>452</v>
      </c>
      <c r="F544" s="72" t="s">
        <v>114</v>
      </c>
      <c r="G544" s="74">
        <v>2211.5</v>
      </c>
      <c r="H544" s="74">
        <v>2211.5</v>
      </c>
      <c r="I544" s="75">
        <v>1</v>
      </c>
    </row>
    <row r="545" spans="1:9" x14ac:dyDescent="0.25">
      <c r="A545" s="84" t="s">
        <v>167</v>
      </c>
      <c r="B545" s="89">
        <v>917</v>
      </c>
      <c r="C545" s="85">
        <v>10</v>
      </c>
      <c r="D545" s="85">
        <v>3</v>
      </c>
      <c r="E545" s="71" t="s">
        <v>452</v>
      </c>
      <c r="F545" s="72" t="s">
        <v>168</v>
      </c>
      <c r="G545" s="74">
        <v>2211.5</v>
      </c>
      <c r="H545" s="74">
        <v>2211.5</v>
      </c>
      <c r="I545" s="75">
        <v>1</v>
      </c>
    </row>
    <row r="546" spans="1:9" x14ac:dyDescent="0.25">
      <c r="A546" s="84" t="s">
        <v>491</v>
      </c>
      <c r="B546" s="89">
        <v>917</v>
      </c>
      <c r="C546" s="85">
        <v>10</v>
      </c>
      <c r="D546" s="85">
        <v>6</v>
      </c>
      <c r="E546" s="71" t="s">
        <v>114</v>
      </c>
      <c r="F546" s="72" t="s">
        <v>114</v>
      </c>
      <c r="G546" s="74">
        <v>200</v>
      </c>
      <c r="H546" s="74">
        <v>77.3</v>
      </c>
      <c r="I546" s="75">
        <v>0.38650000000000001</v>
      </c>
    </row>
    <row r="547" spans="1:9" ht="47.25" x14ac:dyDescent="0.25">
      <c r="A547" s="84" t="s">
        <v>725</v>
      </c>
      <c r="B547" s="89">
        <v>917</v>
      </c>
      <c r="C547" s="85">
        <v>10</v>
      </c>
      <c r="D547" s="85">
        <v>6</v>
      </c>
      <c r="E547" s="71" t="s">
        <v>481</v>
      </c>
      <c r="F547" s="72" t="s">
        <v>114</v>
      </c>
      <c r="G547" s="74">
        <v>200</v>
      </c>
      <c r="H547" s="74">
        <v>77.3</v>
      </c>
      <c r="I547" s="75">
        <v>0.38650000000000001</v>
      </c>
    </row>
    <row r="548" spans="1:9" ht="51" customHeight="1" x14ac:dyDescent="0.25">
      <c r="A548" s="84" t="s">
        <v>726</v>
      </c>
      <c r="B548" s="89">
        <v>917</v>
      </c>
      <c r="C548" s="85">
        <v>10</v>
      </c>
      <c r="D548" s="85">
        <v>6</v>
      </c>
      <c r="E548" s="71" t="s">
        <v>482</v>
      </c>
      <c r="F548" s="72" t="s">
        <v>114</v>
      </c>
      <c r="G548" s="74">
        <v>5</v>
      </c>
      <c r="H548" s="74">
        <v>0</v>
      </c>
      <c r="I548" s="75">
        <v>0</v>
      </c>
    </row>
    <row r="549" spans="1:9" ht="78.75" x14ac:dyDescent="0.25">
      <c r="A549" s="84" t="s">
        <v>487</v>
      </c>
      <c r="B549" s="89">
        <v>917</v>
      </c>
      <c r="C549" s="85">
        <v>10</v>
      </c>
      <c r="D549" s="85">
        <v>6</v>
      </c>
      <c r="E549" s="71" t="s">
        <v>488</v>
      </c>
      <c r="F549" s="72" t="s">
        <v>114</v>
      </c>
      <c r="G549" s="74">
        <v>5</v>
      </c>
      <c r="H549" s="74">
        <v>0</v>
      </c>
      <c r="I549" s="75">
        <v>0</v>
      </c>
    </row>
    <row r="550" spans="1:9" ht="31.5" x14ac:dyDescent="0.25">
      <c r="A550" s="84" t="s">
        <v>489</v>
      </c>
      <c r="B550" s="89">
        <v>917</v>
      </c>
      <c r="C550" s="85">
        <v>10</v>
      </c>
      <c r="D550" s="85">
        <v>6</v>
      </c>
      <c r="E550" s="71" t="s">
        <v>490</v>
      </c>
      <c r="F550" s="72" t="s">
        <v>114</v>
      </c>
      <c r="G550" s="74">
        <v>5</v>
      </c>
      <c r="H550" s="74">
        <v>0</v>
      </c>
      <c r="I550" s="75">
        <v>0</v>
      </c>
    </row>
    <row r="551" spans="1:9" ht="31.5" x14ac:dyDescent="0.25">
      <c r="A551" s="84" t="s">
        <v>120</v>
      </c>
      <c r="B551" s="89">
        <v>917</v>
      </c>
      <c r="C551" s="85">
        <v>10</v>
      </c>
      <c r="D551" s="85">
        <v>6</v>
      </c>
      <c r="E551" s="71" t="s">
        <v>490</v>
      </c>
      <c r="F551" s="72" t="s">
        <v>121</v>
      </c>
      <c r="G551" s="74">
        <v>5</v>
      </c>
      <c r="H551" s="74">
        <v>0</v>
      </c>
      <c r="I551" s="75">
        <v>0</v>
      </c>
    </row>
    <row r="552" spans="1:9" ht="63" x14ac:dyDescent="0.25">
      <c r="A552" s="84" t="s">
        <v>727</v>
      </c>
      <c r="B552" s="89">
        <v>917</v>
      </c>
      <c r="C552" s="85">
        <v>10</v>
      </c>
      <c r="D552" s="85">
        <v>6</v>
      </c>
      <c r="E552" s="71" t="s">
        <v>492</v>
      </c>
      <c r="F552" s="72" t="s">
        <v>114</v>
      </c>
      <c r="G552" s="74">
        <v>195</v>
      </c>
      <c r="H552" s="74">
        <v>77.3</v>
      </c>
      <c r="I552" s="75">
        <v>0.3964102564102564</v>
      </c>
    </row>
    <row r="553" spans="1:9" ht="47.25" x14ac:dyDescent="0.25">
      <c r="A553" s="84" t="s">
        <v>493</v>
      </c>
      <c r="B553" s="89">
        <v>917</v>
      </c>
      <c r="C553" s="85">
        <v>10</v>
      </c>
      <c r="D553" s="85">
        <v>6</v>
      </c>
      <c r="E553" s="71" t="s">
        <v>494</v>
      </c>
      <c r="F553" s="72" t="s">
        <v>114</v>
      </c>
      <c r="G553" s="74">
        <v>195</v>
      </c>
      <c r="H553" s="74">
        <v>77.3</v>
      </c>
      <c r="I553" s="75">
        <v>0.3964102564102564</v>
      </c>
    </row>
    <row r="554" spans="1:9" ht="31.5" x14ac:dyDescent="0.25">
      <c r="A554" s="84" t="s">
        <v>495</v>
      </c>
      <c r="B554" s="89">
        <v>917</v>
      </c>
      <c r="C554" s="85">
        <v>10</v>
      </c>
      <c r="D554" s="85">
        <v>6</v>
      </c>
      <c r="E554" s="71" t="s">
        <v>496</v>
      </c>
      <c r="F554" s="72" t="s">
        <v>114</v>
      </c>
      <c r="G554" s="74">
        <v>48</v>
      </c>
      <c r="H554" s="74">
        <v>44.9</v>
      </c>
      <c r="I554" s="75">
        <v>0.93541666666666667</v>
      </c>
    </row>
    <row r="555" spans="1:9" ht="31.5" x14ac:dyDescent="0.25">
      <c r="A555" s="84" t="s">
        <v>120</v>
      </c>
      <c r="B555" s="89">
        <v>917</v>
      </c>
      <c r="C555" s="85">
        <v>10</v>
      </c>
      <c r="D555" s="85">
        <v>6</v>
      </c>
      <c r="E555" s="71" t="s">
        <v>496</v>
      </c>
      <c r="F555" s="72" t="s">
        <v>121</v>
      </c>
      <c r="G555" s="74">
        <v>48</v>
      </c>
      <c r="H555" s="74">
        <v>44.9</v>
      </c>
      <c r="I555" s="75">
        <v>0.93541666666666667</v>
      </c>
    </row>
    <row r="556" spans="1:9" ht="31.5" x14ac:dyDescent="0.25">
      <c r="A556" s="84" t="s">
        <v>497</v>
      </c>
      <c r="B556" s="89">
        <v>917</v>
      </c>
      <c r="C556" s="85">
        <v>10</v>
      </c>
      <c r="D556" s="85">
        <v>6</v>
      </c>
      <c r="E556" s="71" t="s">
        <v>498</v>
      </c>
      <c r="F556" s="72" t="s">
        <v>114</v>
      </c>
      <c r="G556" s="74">
        <v>39</v>
      </c>
      <c r="H556" s="74">
        <v>0</v>
      </c>
      <c r="I556" s="75">
        <v>0</v>
      </c>
    </row>
    <row r="557" spans="1:9" ht="31.5" x14ac:dyDescent="0.25">
      <c r="A557" s="84" t="s">
        <v>120</v>
      </c>
      <c r="B557" s="89">
        <v>917</v>
      </c>
      <c r="C557" s="85">
        <v>10</v>
      </c>
      <c r="D557" s="85">
        <v>6</v>
      </c>
      <c r="E557" s="71" t="s">
        <v>498</v>
      </c>
      <c r="F557" s="72" t="s">
        <v>121</v>
      </c>
      <c r="G557" s="74">
        <v>39</v>
      </c>
      <c r="H557" s="74">
        <v>0</v>
      </c>
      <c r="I557" s="75">
        <v>0</v>
      </c>
    </row>
    <row r="558" spans="1:9" ht="31.5" x14ac:dyDescent="0.25">
      <c r="A558" s="84" t="s">
        <v>499</v>
      </c>
      <c r="B558" s="89">
        <v>917</v>
      </c>
      <c r="C558" s="85">
        <v>10</v>
      </c>
      <c r="D558" s="85">
        <v>6</v>
      </c>
      <c r="E558" s="71" t="s">
        <v>500</v>
      </c>
      <c r="F558" s="72" t="s">
        <v>114</v>
      </c>
      <c r="G558" s="74">
        <v>2</v>
      </c>
      <c r="H558" s="74">
        <v>0</v>
      </c>
      <c r="I558" s="75">
        <v>0</v>
      </c>
    </row>
    <row r="559" spans="1:9" ht="31.5" x14ac:dyDescent="0.25">
      <c r="A559" s="84" t="s">
        <v>120</v>
      </c>
      <c r="B559" s="89">
        <v>917</v>
      </c>
      <c r="C559" s="85">
        <v>10</v>
      </c>
      <c r="D559" s="85">
        <v>6</v>
      </c>
      <c r="E559" s="71" t="s">
        <v>500</v>
      </c>
      <c r="F559" s="72" t="s">
        <v>121</v>
      </c>
      <c r="G559" s="74">
        <v>2</v>
      </c>
      <c r="H559" s="74">
        <v>0</v>
      </c>
      <c r="I559" s="75">
        <v>0</v>
      </c>
    </row>
    <row r="560" spans="1:9" ht="31.5" x14ac:dyDescent="0.25">
      <c r="A560" s="84" t="s">
        <v>501</v>
      </c>
      <c r="B560" s="89">
        <v>917</v>
      </c>
      <c r="C560" s="85">
        <v>10</v>
      </c>
      <c r="D560" s="85">
        <v>6</v>
      </c>
      <c r="E560" s="71" t="s">
        <v>502</v>
      </c>
      <c r="F560" s="72" t="s">
        <v>114</v>
      </c>
      <c r="G560" s="74">
        <v>11</v>
      </c>
      <c r="H560" s="74">
        <v>0</v>
      </c>
      <c r="I560" s="75">
        <v>0</v>
      </c>
    </row>
    <row r="561" spans="1:9" ht="31.5" x14ac:dyDescent="0.25">
      <c r="A561" s="84" t="s">
        <v>120</v>
      </c>
      <c r="B561" s="89">
        <v>917</v>
      </c>
      <c r="C561" s="85">
        <v>10</v>
      </c>
      <c r="D561" s="85">
        <v>6</v>
      </c>
      <c r="E561" s="71" t="s">
        <v>502</v>
      </c>
      <c r="F561" s="72" t="s">
        <v>121</v>
      </c>
      <c r="G561" s="74">
        <v>11</v>
      </c>
      <c r="H561" s="74">
        <v>0</v>
      </c>
      <c r="I561" s="75">
        <v>0</v>
      </c>
    </row>
    <row r="562" spans="1:9" ht="78.75" x14ac:dyDescent="0.25">
      <c r="A562" s="84" t="s">
        <v>503</v>
      </c>
      <c r="B562" s="89">
        <v>917</v>
      </c>
      <c r="C562" s="85">
        <v>10</v>
      </c>
      <c r="D562" s="85">
        <v>6</v>
      </c>
      <c r="E562" s="71" t="s">
        <v>504</v>
      </c>
      <c r="F562" s="72" t="s">
        <v>114</v>
      </c>
      <c r="G562" s="74">
        <v>95</v>
      </c>
      <c r="H562" s="74">
        <v>32.4</v>
      </c>
      <c r="I562" s="75">
        <v>0.34105263157894733</v>
      </c>
    </row>
    <row r="563" spans="1:9" ht="31.5" x14ac:dyDescent="0.25">
      <c r="A563" s="84" t="s">
        <v>120</v>
      </c>
      <c r="B563" s="89">
        <v>917</v>
      </c>
      <c r="C563" s="85">
        <v>10</v>
      </c>
      <c r="D563" s="85">
        <v>6</v>
      </c>
      <c r="E563" s="71" t="s">
        <v>504</v>
      </c>
      <c r="F563" s="72" t="s">
        <v>121</v>
      </c>
      <c r="G563" s="74">
        <v>95</v>
      </c>
      <c r="H563" s="74">
        <v>32.4</v>
      </c>
      <c r="I563" s="75">
        <v>0.34105263157894733</v>
      </c>
    </row>
    <row r="564" spans="1:9" x14ac:dyDescent="0.25">
      <c r="A564" s="84" t="s">
        <v>551</v>
      </c>
      <c r="B564" s="89">
        <v>917</v>
      </c>
      <c r="C564" s="85">
        <v>11</v>
      </c>
      <c r="D564" s="85">
        <v>0</v>
      </c>
      <c r="E564" s="71" t="s">
        <v>114</v>
      </c>
      <c r="F564" s="72" t="s">
        <v>114</v>
      </c>
      <c r="G564" s="74">
        <v>551.1</v>
      </c>
      <c r="H564" s="74">
        <v>133.5</v>
      </c>
      <c r="I564" s="75">
        <v>0.24224278715296679</v>
      </c>
    </row>
    <row r="565" spans="1:9" x14ac:dyDescent="0.25">
      <c r="A565" s="84" t="s">
        <v>433</v>
      </c>
      <c r="B565" s="89">
        <v>917</v>
      </c>
      <c r="C565" s="85">
        <v>11</v>
      </c>
      <c r="D565" s="85">
        <v>1</v>
      </c>
      <c r="E565" s="71" t="s">
        <v>114</v>
      </c>
      <c r="F565" s="72" t="s">
        <v>114</v>
      </c>
      <c r="G565" s="74">
        <v>551.1</v>
      </c>
      <c r="H565" s="74">
        <v>133.5</v>
      </c>
      <c r="I565" s="75">
        <v>0.24224278715296679</v>
      </c>
    </row>
    <row r="566" spans="1:9" ht="49.5" customHeight="1" x14ac:dyDescent="0.25">
      <c r="A566" s="84" t="s">
        <v>716</v>
      </c>
      <c r="B566" s="89">
        <v>917</v>
      </c>
      <c r="C566" s="85">
        <v>11</v>
      </c>
      <c r="D566" s="85">
        <v>1</v>
      </c>
      <c r="E566" s="71" t="s">
        <v>420</v>
      </c>
      <c r="F566" s="72" t="s">
        <v>114</v>
      </c>
      <c r="G566" s="74">
        <v>551.1</v>
      </c>
      <c r="H566" s="74">
        <v>133.5</v>
      </c>
      <c r="I566" s="75">
        <v>0.24224278715296679</v>
      </c>
    </row>
    <row r="567" spans="1:9" ht="47.25" x14ac:dyDescent="0.25">
      <c r="A567" s="84" t="s">
        <v>718</v>
      </c>
      <c r="B567" s="89">
        <v>917</v>
      </c>
      <c r="C567" s="85">
        <v>11</v>
      </c>
      <c r="D567" s="85">
        <v>1</v>
      </c>
      <c r="E567" s="71" t="s">
        <v>428</v>
      </c>
      <c r="F567" s="72" t="s">
        <v>114</v>
      </c>
      <c r="G567" s="74">
        <v>551.1</v>
      </c>
      <c r="H567" s="74">
        <v>133.5</v>
      </c>
      <c r="I567" s="75">
        <v>0.24224278715296679</v>
      </c>
    </row>
    <row r="568" spans="1:9" ht="47.25" x14ac:dyDescent="0.25">
      <c r="A568" s="84" t="s">
        <v>429</v>
      </c>
      <c r="B568" s="89">
        <v>917</v>
      </c>
      <c r="C568" s="85">
        <v>11</v>
      </c>
      <c r="D568" s="85">
        <v>1</v>
      </c>
      <c r="E568" s="71" t="s">
        <v>430</v>
      </c>
      <c r="F568" s="72" t="s">
        <v>114</v>
      </c>
      <c r="G568" s="74">
        <v>426.1</v>
      </c>
      <c r="H568" s="74">
        <v>133.5</v>
      </c>
      <c r="I568" s="75">
        <v>0.31330673550809668</v>
      </c>
    </row>
    <row r="569" spans="1:9" ht="31.5" x14ac:dyDescent="0.25">
      <c r="A569" s="84" t="s">
        <v>431</v>
      </c>
      <c r="B569" s="89">
        <v>917</v>
      </c>
      <c r="C569" s="85">
        <v>11</v>
      </c>
      <c r="D569" s="85">
        <v>1</v>
      </c>
      <c r="E569" s="71" t="s">
        <v>432</v>
      </c>
      <c r="F569" s="72" t="s">
        <v>114</v>
      </c>
      <c r="G569" s="74">
        <v>240.1</v>
      </c>
      <c r="H569" s="74">
        <v>37.5</v>
      </c>
      <c r="I569" s="75">
        <v>0.15618492294877134</v>
      </c>
    </row>
    <row r="570" spans="1:9" ht="31.5" x14ac:dyDescent="0.25">
      <c r="A570" s="84" t="s">
        <v>120</v>
      </c>
      <c r="B570" s="89">
        <v>917</v>
      </c>
      <c r="C570" s="85">
        <v>11</v>
      </c>
      <c r="D570" s="85">
        <v>1</v>
      </c>
      <c r="E570" s="71" t="s">
        <v>432</v>
      </c>
      <c r="F570" s="72" t="s">
        <v>121</v>
      </c>
      <c r="G570" s="74">
        <v>240.1</v>
      </c>
      <c r="H570" s="74">
        <v>37.5</v>
      </c>
      <c r="I570" s="75">
        <v>0.15618492294877134</v>
      </c>
    </row>
    <row r="571" spans="1:9" ht="34.5" customHeight="1" x14ac:dyDescent="0.25">
      <c r="A571" s="84" t="s">
        <v>434</v>
      </c>
      <c r="B571" s="89">
        <v>917</v>
      </c>
      <c r="C571" s="85">
        <v>11</v>
      </c>
      <c r="D571" s="85">
        <v>1</v>
      </c>
      <c r="E571" s="71" t="s">
        <v>435</v>
      </c>
      <c r="F571" s="72" t="s">
        <v>114</v>
      </c>
      <c r="G571" s="74">
        <v>6</v>
      </c>
      <c r="H571" s="74">
        <v>0</v>
      </c>
      <c r="I571" s="75">
        <v>0</v>
      </c>
    </row>
    <row r="572" spans="1:9" ht="31.5" x14ac:dyDescent="0.25">
      <c r="A572" s="84" t="s">
        <v>120</v>
      </c>
      <c r="B572" s="89">
        <v>917</v>
      </c>
      <c r="C572" s="85">
        <v>11</v>
      </c>
      <c r="D572" s="85">
        <v>1</v>
      </c>
      <c r="E572" s="71" t="s">
        <v>435</v>
      </c>
      <c r="F572" s="72" t="s">
        <v>121</v>
      </c>
      <c r="G572" s="74">
        <v>6</v>
      </c>
      <c r="H572" s="74">
        <v>0</v>
      </c>
      <c r="I572" s="75">
        <v>0</v>
      </c>
    </row>
    <row r="573" spans="1:9" ht="53.25" customHeight="1" x14ac:dyDescent="0.25">
      <c r="A573" s="84" t="s">
        <v>436</v>
      </c>
      <c r="B573" s="89">
        <v>917</v>
      </c>
      <c r="C573" s="85">
        <v>11</v>
      </c>
      <c r="D573" s="85">
        <v>1</v>
      </c>
      <c r="E573" s="71" t="s">
        <v>437</v>
      </c>
      <c r="F573" s="72" t="s">
        <v>114</v>
      </c>
      <c r="G573" s="74">
        <v>100</v>
      </c>
      <c r="H573" s="74">
        <v>96</v>
      </c>
      <c r="I573" s="75">
        <v>0.96</v>
      </c>
    </row>
    <row r="574" spans="1:9" ht="31.5" x14ac:dyDescent="0.25">
      <c r="A574" s="84" t="s">
        <v>120</v>
      </c>
      <c r="B574" s="89">
        <v>917</v>
      </c>
      <c r="C574" s="85">
        <v>11</v>
      </c>
      <c r="D574" s="85">
        <v>1</v>
      </c>
      <c r="E574" s="71" t="s">
        <v>437</v>
      </c>
      <c r="F574" s="72" t="s">
        <v>121</v>
      </c>
      <c r="G574" s="74">
        <v>100</v>
      </c>
      <c r="H574" s="74">
        <v>96</v>
      </c>
      <c r="I574" s="75">
        <v>0.96</v>
      </c>
    </row>
    <row r="575" spans="1:9" ht="63" x14ac:dyDescent="0.25">
      <c r="A575" s="84" t="s">
        <v>438</v>
      </c>
      <c r="B575" s="89">
        <v>917</v>
      </c>
      <c r="C575" s="85">
        <v>11</v>
      </c>
      <c r="D575" s="85">
        <v>1</v>
      </c>
      <c r="E575" s="71" t="s">
        <v>439</v>
      </c>
      <c r="F575" s="72" t="s">
        <v>114</v>
      </c>
      <c r="G575" s="74">
        <v>80</v>
      </c>
      <c r="H575" s="74">
        <v>0</v>
      </c>
      <c r="I575" s="75">
        <v>0</v>
      </c>
    </row>
    <row r="576" spans="1:9" x14ac:dyDescent="0.25">
      <c r="A576" s="84" t="s">
        <v>167</v>
      </c>
      <c r="B576" s="89">
        <v>917</v>
      </c>
      <c r="C576" s="85">
        <v>11</v>
      </c>
      <c r="D576" s="85">
        <v>1</v>
      </c>
      <c r="E576" s="71" t="s">
        <v>439</v>
      </c>
      <c r="F576" s="72" t="s">
        <v>168</v>
      </c>
      <c r="G576" s="74">
        <v>80</v>
      </c>
      <c r="H576" s="74">
        <v>0</v>
      </c>
      <c r="I576" s="75">
        <v>0</v>
      </c>
    </row>
    <row r="577" spans="1:9" ht="31.5" x14ac:dyDescent="0.25">
      <c r="A577" s="84" t="s">
        <v>440</v>
      </c>
      <c r="B577" s="89">
        <v>917</v>
      </c>
      <c r="C577" s="85">
        <v>11</v>
      </c>
      <c r="D577" s="85">
        <v>1</v>
      </c>
      <c r="E577" s="71" t="s">
        <v>441</v>
      </c>
      <c r="F577" s="72" t="s">
        <v>114</v>
      </c>
      <c r="G577" s="74">
        <v>125</v>
      </c>
      <c r="H577" s="74">
        <v>0</v>
      </c>
      <c r="I577" s="75">
        <v>0</v>
      </c>
    </row>
    <row r="578" spans="1:9" ht="31.5" x14ac:dyDescent="0.25">
      <c r="A578" s="84" t="s">
        <v>442</v>
      </c>
      <c r="B578" s="89">
        <v>917</v>
      </c>
      <c r="C578" s="85">
        <v>11</v>
      </c>
      <c r="D578" s="85">
        <v>1</v>
      </c>
      <c r="E578" s="71" t="s">
        <v>443</v>
      </c>
      <c r="F578" s="72" t="s">
        <v>114</v>
      </c>
      <c r="G578" s="74">
        <v>75</v>
      </c>
      <c r="H578" s="74">
        <v>0</v>
      </c>
      <c r="I578" s="75">
        <v>0</v>
      </c>
    </row>
    <row r="579" spans="1:9" ht="31.5" x14ac:dyDescent="0.25">
      <c r="A579" s="84" t="s">
        <v>120</v>
      </c>
      <c r="B579" s="89">
        <v>917</v>
      </c>
      <c r="C579" s="85">
        <v>11</v>
      </c>
      <c r="D579" s="85">
        <v>1</v>
      </c>
      <c r="E579" s="71" t="s">
        <v>443</v>
      </c>
      <c r="F579" s="72" t="s">
        <v>121</v>
      </c>
      <c r="G579" s="74">
        <v>75</v>
      </c>
      <c r="H579" s="74">
        <v>0</v>
      </c>
      <c r="I579" s="75">
        <v>0</v>
      </c>
    </row>
    <row r="580" spans="1:9" ht="63" x14ac:dyDescent="0.25">
      <c r="A580" s="84" t="s">
        <v>444</v>
      </c>
      <c r="B580" s="89">
        <v>917</v>
      </c>
      <c r="C580" s="85">
        <v>11</v>
      </c>
      <c r="D580" s="85">
        <v>1</v>
      </c>
      <c r="E580" s="71" t="s">
        <v>445</v>
      </c>
      <c r="F580" s="72" t="s">
        <v>114</v>
      </c>
      <c r="G580" s="74">
        <v>50</v>
      </c>
      <c r="H580" s="74">
        <v>0</v>
      </c>
      <c r="I580" s="75">
        <v>0</v>
      </c>
    </row>
    <row r="581" spans="1:9" ht="31.5" x14ac:dyDescent="0.25">
      <c r="A581" s="84" t="s">
        <v>120</v>
      </c>
      <c r="B581" s="89">
        <v>917</v>
      </c>
      <c r="C581" s="85">
        <v>11</v>
      </c>
      <c r="D581" s="85">
        <v>1</v>
      </c>
      <c r="E581" s="71" t="s">
        <v>445</v>
      </c>
      <c r="F581" s="72" t="s">
        <v>121</v>
      </c>
      <c r="G581" s="74">
        <v>50</v>
      </c>
      <c r="H581" s="74">
        <v>0</v>
      </c>
      <c r="I581" s="75">
        <v>0</v>
      </c>
    </row>
    <row r="582" spans="1:9" s="69" customFormat="1" ht="47.25" x14ac:dyDescent="0.25">
      <c r="A582" s="82" t="s">
        <v>561</v>
      </c>
      <c r="B582" s="155">
        <v>918</v>
      </c>
      <c r="C582" s="83">
        <v>0</v>
      </c>
      <c r="D582" s="83">
        <v>0</v>
      </c>
      <c r="E582" s="64" t="s">
        <v>114</v>
      </c>
      <c r="F582" s="65" t="s">
        <v>114</v>
      </c>
      <c r="G582" s="67">
        <v>40675.300000000003</v>
      </c>
      <c r="H582" s="67">
        <v>13113.7</v>
      </c>
      <c r="I582" s="68">
        <v>0.32239958893972509</v>
      </c>
    </row>
    <row r="583" spans="1:9" ht="31.5" x14ac:dyDescent="0.25">
      <c r="A583" s="84" t="s">
        <v>544</v>
      </c>
      <c r="B583" s="89">
        <v>918</v>
      </c>
      <c r="C583" s="85">
        <v>3</v>
      </c>
      <c r="D583" s="85">
        <v>0</v>
      </c>
      <c r="E583" s="71" t="s">
        <v>114</v>
      </c>
      <c r="F583" s="72" t="s">
        <v>114</v>
      </c>
      <c r="G583" s="74">
        <v>6451.2</v>
      </c>
      <c r="H583" s="74">
        <v>3093.1</v>
      </c>
      <c r="I583" s="75">
        <v>0.47946118551587302</v>
      </c>
    </row>
    <row r="584" spans="1:9" ht="31.5" x14ac:dyDescent="0.25">
      <c r="A584" s="84" t="s">
        <v>419</v>
      </c>
      <c r="B584" s="89">
        <v>918</v>
      </c>
      <c r="C584" s="85">
        <v>3</v>
      </c>
      <c r="D584" s="85">
        <v>14</v>
      </c>
      <c r="E584" s="71" t="s">
        <v>114</v>
      </c>
      <c r="F584" s="72" t="s">
        <v>114</v>
      </c>
      <c r="G584" s="74">
        <v>6451.2</v>
      </c>
      <c r="H584" s="74">
        <v>3093.1</v>
      </c>
      <c r="I584" s="75">
        <v>0.47946118551587302</v>
      </c>
    </row>
    <row r="585" spans="1:9" ht="47.25" x14ac:dyDescent="0.25">
      <c r="A585" s="84" t="s">
        <v>711</v>
      </c>
      <c r="B585" s="89">
        <v>918</v>
      </c>
      <c r="C585" s="85">
        <v>3</v>
      </c>
      <c r="D585" s="85">
        <v>14</v>
      </c>
      <c r="E585" s="71" t="s">
        <v>385</v>
      </c>
      <c r="F585" s="72" t="s">
        <v>114</v>
      </c>
      <c r="G585" s="74">
        <v>6451.2</v>
      </c>
      <c r="H585" s="74">
        <v>3093.1</v>
      </c>
      <c r="I585" s="75">
        <v>0.47946118551587302</v>
      </c>
    </row>
    <row r="586" spans="1:9" ht="31.5" x14ac:dyDescent="0.25">
      <c r="A586" s="84" t="s">
        <v>714</v>
      </c>
      <c r="B586" s="89">
        <v>918</v>
      </c>
      <c r="C586" s="85">
        <v>3</v>
      </c>
      <c r="D586" s="85">
        <v>14</v>
      </c>
      <c r="E586" s="71" t="s">
        <v>402</v>
      </c>
      <c r="F586" s="72" t="s">
        <v>114</v>
      </c>
      <c r="G586" s="74">
        <v>6451.2</v>
      </c>
      <c r="H586" s="74">
        <v>3093.1</v>
      </c>
      <c r="I586" s="75">
        <v>0.47946118551587302</v>
      </c>
    </row>
    <row r="587" spans="1:9" ht="63" x14ac:dyDescent="0.25">
      <c r="A587" s="84" t="s">
        <v>415</v>
      </c>
      <c r="B587" s="89">
        <v>918</v>
      </c>
      <c r="C587" s="85">
        <v>3</v>
      </c>
      <c r="D587" s="85">
        <v>14</v>
      </c>
      <c r="E587" s="71" t="s">
        <v>416</v>
      </c>
      <c r="F587" s="72" t="s">
        <v>114</v>
      </c>
      <c r="G587" s="74">
        <v>6451.2</v>
      </c>
      <c r="H587" s="74">
        <v>3093.1</v>
      </c>
      <c r="I587" s="75">
        <v>0.47946118551587302</v>
      </c>
    </row>
    <row r="588" spans="1:9" ht="20.25" customHeight="1" x14ac:dyDescent="0.25">
      <c r="A588" s="84" t="s">
        <v>130</v>
      </c>
      <c r="B588" s="89">
        <v>918</v>
      </c>
      <c r="C588" s="85">
        <v>3</v>
      </c>
      <c r="D588" s="85">
        <v>14</v>
      </c>
      <c r="E588" s="71" t="s">
        <v>418</v>
      </c>
      <c r="F588" s="72" t="s">
        <v>114</v>
      </c>
      <c r="G588" s="74">
        <v>105.9</v>
      </c>
      <c r="H588" s="74">
        <v>28.4</v>
      </c>
      <c r="I588" s="75">
        <v>0.26817752596789424</v>
      </c>
    </row>
    <row r="589" spans="1:9" ht="31.5" x14ac:dyDescent="0.25">
      <c r="A589" s="84" t="s">
        <v>120</v>
      </c>
      <c r="B589" s="89">
        <v>918</v>
      </c>
      <c r="C589" s="85">
        <v>3</v>
      </c>
      <c r="D589" s="85">
        <v>14</v>
      </c>
      <c r="E589" s="71" t="s">
        <v>418</v>
      </c>
      <c r="F589" s="72" t="s">
        <v>121</v>
      </c>
      <c r="G589" s="74">
        <v>105.9</v>
      </c>
      <c r="H589" s="74">
        <v>28.4</v>
      </c>
      <c r="I589" s="75">
        <v>0.26817752596789424</v>
      </c>
    </row>
    <row r="590" spans="1:9" ht="173.25" x14ac:dyDescent="0.25">
      <c r="A590" s="84" t="s">
        <v>189</v>
      </c>
      <c r="B590" s="89">
        <v>918</v>
      </c>
      <c r="C590" s="85">
        <v>3</v>
      </c>
      <c r="D590" s="85">
        <v>14</v>
      </c>
      <c r="E590" s="71" t="s">
        <v>715</v>
      </c>
      <c r="F590" s="72" t="s">
        <v>114</v>
      </c>
      <c r="G590" s="74">
        <v>6345.3</v>
      </c>
      <c r="H590" s="74">
        <v>3064.7</v>
      </c>
      <c r="I590" s="75">
        <v>0.48298740800277368</v>
      </c>
    </row>
    <row r="591" spans="1:9" ht="78.75" x14ac:dyDescent="0.25">
      <c r="A591" s="84" t="s">
        <v>136</v>
      </c>
      <c r="B591" s="89">
        <v>918</v>
      </c>
      <c r="C591" s="85">
        <v>3</v>
      </c>
      <c r="D591" s="85">
        <v>14</v>
      </c>
      <c r="E591" s="71" t="s">
        <v>715</v>
      </c>
      <c r="F591" s="72" t="s">
        <v>137</v>
      </c>
      <c r="G591" s="74">
        <v>6345.3</v>
      </c>
      <c r="H591" s="74">
        <v>3064.7</v>
      </c>
      <c r="I591" s="75">
        <v>0.48298740800277368</v>
      </c>
    </row>
    <row r="592" spans="1:9" x14ac:dyDescent="0.25">
      <c r="A592" s="84" t="s">
        <v>545</v>
      </c>
      <c r="B592" s="89">
        <v>918</v>
      </c>
      <c r="C592" s="85">
        <v>4</v>
      </c>
      <c r="D592" s="85">
        <v>0</v>
      </c>
      <c r="E592" s="71" t="s">
        <v>114</v>
      </c>
      <c r="F592" s="72" t="s">
        <v>114</v>
      </c>
      <c r="G592" s="74">
        <v>1152.8</v>
      </c>
      <c r="H592" s="74">
        <v>59.9</v>
      </c>
      <c r="I592" s="75">
        <v>5.1960444136016658E-2</v>
      </c>
    </row>
    <row r="593" spans="1:9" x14ac:dyDescent="0.25">
      <c r="A593" s="84" t="s">
        <v>325</v>
      </c>
      <c r="B593" s="89">
        <v>918</v>
      </c>
      <c r="C593" s="85">
        <v>4</v>
      </c>
      <c r="D593" s="85">
        <v>9</v>
      </c>
      <c r="E593" s="71" t="s">
        <v>114</v>
      </c>
      <c r="F593" s="72" t="s">
        <v>114</v>
      </c>
      <c r="G593" s="74">
        <v>582.79999999999995</v>
      </c>
      <c r="H593" s="74">
        <v>59.9</v>
      </c>
      <c r="I593" s="75">
        <v>0.10277968428277283</v>
      </c>
    </row>
    <row r="594" spans="1:9" ht="47.25" x14ac:dyDescent="0.25">
      <c r="A594" s="84" t="s">
        <v>711</v>
      </c>
      <c r="B594" s="89">
        <v>918</v>
      </c>
      <c r="C594" s="85">
        <v>4</v>
      </c>
      <c r="D594" s="85">
        <v>9</v>
      </c>
      <c r="E594" s="71" t="s">
        <v>385</v>
      </c>
      <c r="F594" s="72" t="s">
        <v>114</v>
      </c>
      <c r="G594" s="74">
        <v>582.79999999999995</v>
      </c>
      <c r="H594" s="74">
        <v>59.9</v>
      </c>
      <c r="I594" s="75">
        <v>0.10277968428277283</v>
      </c>
    </row>
    <row r="595" spans="1:9" ht="47.25" x14ac:dyDescent="0.25">
      <c r="A595" s="84" t="s">
        <v>712</v>
      </c>
      <c r="B595" s="89">
        <v>918</v>
      </c>
      <c r="C595" s="85">
        <v>4</v>
      </c>
      <c r="D595" s="85">
        <v>9</v>
      </c>
      <c r="E595" s="71" t="s">
        <v>386</v>
      </c>
      <c r="F595" s="72" t="s">
        <v>114</v>
      </c>
      <c r="G595" s="74">
        <v>582.79999999999995</v>
      </c>
      <c r="H595" s="74">
        <v>59.9</v>
      </c>
      <c r="I595" s="75">
        <v>0.10277968428277283</v>
      </c>
    </row>
    <row r="596" spans="1:9" ht="47.25" x14ac:dyDescent="0.25">
      <c r="A596" s="84" t="s">
        <v>387</v>
      </c>
      <c r="B596" s="89">
        <v>918</v>
      </c>
      <c r="C596" s="85">
        <v>4</v>
      </c>
      <c r="D596" s="85">
        <v>9</v>
      </c>
      <c r="E596" s="71" t="s">
        <v>388</v>
      </c>
      <c r="F596" s="72" t="s">
        <v>114</v>
      </c>
      <c r="G596" s="74">
        <v>582.79999999999995</v>
      </c>
      <c r="H596" s="74">
        <v>59.9</v>
      </c>
      <c r="I596" s="75">
        <v>0.10277968428277283</v>
      </c>
    </row>
    <row r="597" spans="1:9" x14ac:dyDescent="0.25">
      <c r="A597" s="84" t="s">
        <v>391</v>
      </c>
      <c r="B597" s="89">
        <v>918</v>
      </c>
      <c r="C597" s="85">
        <v>4</v>
      </c>
      <c r="D597" s="85">
        <v>9</v>
      </c>
      <c r="E597" s="71" t="s">
        <v>392</v>
      </c>
      <c r="F597" s="72" t="s">
        <v>114</v>
      </c>
      <c r="G597" s="74">
        <v>582.79999999999995</v>
      </c>
      <c r="H597" s="74">
        <v>59.9</v>
      </c>
      <c r="I597" s="75">
        <v>0.10277968428277283</v>
      </c>
    </row>
    <row r="598" spans="1:9" ht="31.5" x14ac:dyDescent="0.25">
      <c r="A598" s="84" t="s">
        <v>120</v>
      </c>
      <c r="B598" s="89">
        <v>918</v>
      </c>
      <c r="C598" s="85">
        <v>4</v>
      </c>
      <c r="D598" s="85">
        <v>9</v>
      </c>
      <c r="E598" s="71" t="s">
        <v>392</v>
      </c>
      <c r="F598" s="72" t="s">
        <v>121</v>
      </c>
      <c r="G598" s="74">
        <v>582.79999999999995</v>
      </c>
      <c r="H598" s="74">
        <v>59.9</v>
      </c>
      <c r="I598" s="75">
        <v>0.10277968428277283</v>
      </c>
    </row>
    <row r="599" spans="1:9" x14ac:dyDescent="0.25">
      <c r="A599" s="84" t="s">
        <v>282</v>
      </c>
      <c r="B599" s="89">
        <v>918</v>
      </c>
      <c r="C599" s="85">
        <v>4</v>
      </c>
      <c r="D599" s="85">
        <v>12</v>
      </c>
      <c r="E599" s="71" t="s">
        <v>114</v>
      </c>
      <c r="F599" s="72" t="s">
        <v>114</v>
      </c>
      <c r="G599" s="74">
        <v>570</v>
      </c>
      <c r="H599" s="74">
        <v>0</v>
      </c>
      <c r="I599" s="75">
        <v>0</v>
      </c>
    </row>
    <row r="600" spans="1:9" ht="63" x14ac:dyDescent="0.25">
      <c r="A600" s="84" t="s">
        <v>664</v>
      </c>
      <c r="B600" s="89">
        <v>918</v>
      </c>
      <c r="C600" s="85">
        <v>4</v>
      </c>
      <c r="D600" s="85">
        <v>12</v>
      </c>
      <c r="E600" s="71" t="s">
        <v>242</v>
      </c>
      <c r="F600" s="72" t="s">
        <v>114</v>
      </c>
      <c r="G600" s="74">
        <v>570</v>
      </c>
      <c r="H600" s="74">
        <v>0</v>
      </c>
      <c r="I600" s="75">
        <v>0</v>
      </c>
    </row>
    <row r="601" spans="1:9" ht="47.25" x14ac:dyDescent="0.25">
      <c r="A601" s="84" t="s">
        <v>686</v>
      </c>
      <c r="B601" s="89">
        <v>918</v>
      </c>
      <c r="C601" s="85">
        <v>4</v>
      </c>
      <c r="D601" s="85">
        <v>12</v>
      </c>
      <c r="E601" s="71" t="s">
        <v>277</v>
      </c>
      <c r="F601" s="72" t="s">
        <v>114</v>
      </c>
      <c r="G601" s="74">
        <v>570</v>
      </c>
      <c r="H601" s="74">
        <v>0</v>
      </c>
      <c r="I601" s="75">
        <v>0</v>
      </c>
    </row>
    <row r="602" spans="1:9" ht="38.25" customHeight="1" x14ac:dyDescent="0.25">
      <c r="A602" s="84" t="s">
        <v>278</v>
      </c>
      <c r="B602" s="89">
        <v>918</v>
      </c>
      <c r="C602" s="85">
        <v>4</v>
      </c>
      <c r="D602" s="85">
        <v>12</v>
      </c>
      <c r="E602" s="71" t="s">
        <v>279</v>
      </c>
      <c r="F602" s="72" t="s">
        <v>114</v>
      </c>
      <c r="G602" s="74">
        <v>570</v>
      </c>
      <c r="H602" s="74">
        <v>0</v>
      </c>
      <c r="I602" s="75">
        <v>0</v>
      </c>
    </row>
    <row r="603" spans="1:9" ht="36.75" customHeight="1" x14ac:dyDescent="0.25">
      <c r="A603" s="84" t="s">
        <v>280</v>
      </c>
      <c r="B603" s="89">
        <v>918</v>
      </c>
      <c r="C603" s="85">
        <v>4</v>
      </c>
      <c r="D603" s="85">
        <v>12</v>
      </c>
      <c r="E603" s="71" t="s">
        <v>281</v>
      </c>
      <c r="F603" s="72" t="s">
        <v>114</v>
      </c>
      <c r="G603" s="74">
        <v>570</v>
      </c>
      <c r="H603" s="74">
        <v>0</v>
      </c>
      <c r="I603" s="75">
        <v>0</v>
      </c>
    </row>
    <row r="604" spans="1:9" ht="31.5" x14ac:dyDescent="0.25">
      <c r="A604" s="84" t="s">
        <v>120</v>
      </c>
      <c r="B604" s="89">
        <v>918</v>
      </c>
      <c r="C604" s="85">
        <v>4</v>
      </c>
      <c r="D604" s="85">
        <v>12</v>
      </c>
      <c r="E604" s="71" t="s">
        <v>281</v>
      </c>
      <c r="F604" s="72" t="s">
        <v>121</v>
      </c>
      <c r="G604" s="74">
        <v>570</v>
      </c>
      <c r="H604" s="74">
        <v>0</v>
      </c>
      <c r="I604" s="75">
        <v>0</v>
      </c>
    </row>
    <row r="605" spans="1:9" x14ac:dyDescent="0.25">
      <c r="A605" s="84" t="s">
        <v>546</v>
      </c>
      <c r="B605" s="89">
        <v>918</v>
      </c>
      <c r="C605" s="85">
        <v>5</v>
      </c>
      <c r="D605" s="85">
        <v>0</v>
      </c>
      <c r="E605" s="71" t="s">
        <v>114</v>
      </c>
      <c r="F605" s="72" t="s">
        <v>114</v>
      </c>
      <c r="G605" s="74">
        <v>18346.5</v>
      </c>
      <c r="H605" s="74">
        <v>4602.3</v>
      </c>
      <c r="I605" s="75">
        <v>0.25085438639522528</v>
      </c>
    </row>
    <row r="606" spans="1:9" x14ac:dyDescent="0.25">
      <c r="A606" s="84" t="s">
        <v>685</v>
      </c>
      <c r="B606" s="89">
        <v>918</v>
      </c>
      <c r="C606" s="85">
        <v>5</v>
      </c>
      <c r="D606" s="85">
        <v>3</v>
      </c>
      <c r="E606" s="71" t="s">
        <v>114</v>
      </c>
      <c r="F606" s="72" t="s">
        <v>114</v>
      </c>
      <c r="G606" s="74">
        <v>7118.9</v>
      </c>
      <c r="H606" s="74">
        <v>0</v>
      </c>
      <c r="I606" s="75">
        <v>0</v>
      </c>
    </row>
    <row r="607" spans="1:9" ht="63" x14ac:dyDescent="0.25">
      <c r="A607" s="84" t="s">
        <v>664</v>
      </c>
      <c r="B607" s="89">
        <v>918</v>
      </c>
      <c r="C607" s="85">
        <v>5</v>
      </c>
      <c r="D607" s="85">
        <v>3</v>
      </c>
      <c r="E607" s="71" t="s">
        <v>242</v>
      </c>
      <c r="F607" s="72" t="s">
        <v>114</v>
      </c>
      <c r="G607" s="74">
        <v>7118.9</v>
      </c>
      <c r="H607" s="74">
        <v>0</v>
      </c>
      <c r="I607" s="75">
        <v>0</v>
      </c>
    </row>
    <row r="608" spans="1:9" ht="47.25" x14ac:dyDescent="0.25">
      <c r="A608" s="84" t="s">
        <v>679</v>
      </c>
      <c r="B608" s="89">
        <v>918</v>
      </c>
      <c r="C608" s="85">
        <v>5</v>
      </c>
      <c r="D608" s="85">
        <v>3</v>
      </c>
      <c r="E608" s="71" t="s">
        <v>267</v>
      </c>
      <c r="F608" s="72" t="s">
        <v>114</v>
      </c>
      <c r="G608" s="74">
        <v>7118.9</v>
      </c>
      <c r="H608" s="74">
        <v>0</v>
      </c>
      <c r="I608" s="75">
        <v>0</v>
      </c>
    </row>
    <row r="609" spans="1:9" ht="47.25" x14ac:dyDescent="0.25">
      <c r="A609" s="84" t="s">
        <v>681</v>
      </c>
      <c r="B609" s="89">
        <v>918</v>
      </c>
      <c r="C609" s="85">
        <v>5</v>
      </c>
      <c r="D609" s="85">
        <v>3</v>
      </c>
      <c r="E609" s="71" t="s">
        <v>682</v>
      </c>
      <c r="F609" s="72" t="s">
        <v>114</v>
      </c>
      <c r="G609" s="74">
        <v>7118.9</v>
      </c>
      <c r="H609" s="74">
        <v>0</v>
      </c>
      <c r="I609" s="75">
        <v>0</v>
      </c>
    </row>
    <row r="610" spans="1:9" ht="33.75" customHeight="1" x14ac:dyDescent="0.25">
      <c r="A610" s="84" t="s">
        <v>683</v>
      </c>
      <c r="B610" s="89">
        <v>918</v>
      </c>
      <c r="C610" s="85">
        <v>5</v>
      </c>
      <c r="D610" s="85">
        <v>3</v>
      </c>
      <c r="E610" s="71" t="s">
        <v>684</v>
      </c>
      <c r="F610" s="72" t="s">
        <v>114</v>
      </c>
      <c r="G610" s="74">
        <v>7118.9</v>
      </c>
      <c r="H610" s="74">
        <v>0</v>
      </c>
      <c r="I610" s="75">
        <v>0</v>
      </c>
    </row>
    <row r="611" spans="1:9" ht="31.5" x14ac:dyDescent="0.25">
      <c r="A611" s="84" t="s">
        <v>120</v>
      </c>
      <c r="B611" s="89">
        <v>918</v>
      </c>
      <c r="C611" s="85">
        <v>5</v>
      </c>
      <c r="D611" s="85">
        <v>3</v>
      </c>
      <c r="E611" s="71" t="s">
        <v>684</v>
      </c>
      <c r="F611" s="72" t="s">
        <v>121</v>
      </c>
      <c r="G611" s="74">
        <v>7118.9</v>
      </c>
      <c r="H611" s="74">
        <v>0</v>
      </c>
      <c r="I611" s="75">
        <v>0</v>
      </c>
    </row>
    <row r="612" spans="1:9" ht="31.5" x14ac:dyDescent="0.25">
      <c r="A612" s="84" t="s">
        <v>271</v>
      </c>
      <c r="B612" s="89">
        <v>918</v>
      </c>
      <c r="C612" s="85">
        <v>5</v>
      </c>
      <c r="D612" s="85">
        <v>5</v>
      </c>
      <c r="E612" s="71" t="s">
        <v>114</v>
      </c>
      <c r="F612" s="72" t="s">
        <v>114</v>
      </c>
      <c r="G612" s="74">
        <v>11227.6</v>
      </c>
      <c r="H612" s="74">
        <v>4602.3</v>
      </c>
      <c r="I612" s="75">
        <v>0.40990950871067727</v>
      </c>
    </row>
    <row r="613" spans="1:9" ht="63" x14ac:dyDescent="0.25">
      <c r="A613" s="84" t="s">
        <v>664</v>
      </c>
      <c r="B613" s="89">
        <v>918</v>
      </c>
      <c r="C613" s="85">
        <v>5</v>
      </c>
      <c r="D613" s="85">
        <v>5</v>
      </c>
      <c r="E613" s="71" t="s">
        <v>242</v>
      </c>
      <c r="F613" s="72" t="s">
        <v>114</v>
      </c>
      <c r="G613" s="74">
        <v>11227.6</v>
      </c>
      <c r="H613" s="74">
        <v>4602.3</v>
      </c>
      <c r="I613" s="75">
        <v>0.40990950871067727</v>
      </c>
    </row>
    <row r="614" spans="1:9" ht="47.25" x14ac:dyDescent="0.25">
      <c r="A614" s="84" t="s">
        <v>679</v>
      </c>
      <c r="B614" s="89">
        <v>918</v>
      </c>
      <c r="C614" s="85">
        <v>5</v>
      </c>
      <c r="D614" s="85">
        <v>5</v>
      </c>
      <c r="E614" s="71" t="s">
        <v>267</v>
      </c>
      <c r="F614" s="72" t="s">
        <v>114</v>
      </c>
      <c r="G614" s="74">
        <v>11227.6</v>
      </c>
      <c r="H614" s="74">
        <v>4602.3</v>
      </c>
      <c r="I614" s="75">
        <v>0.40990950871067727</v>
      </c>
    </row>
    <row r="615" spans="1:9" ht="31.5" x14ac:dyDescent="0.25">
      <c r="A615" s="84" t="s">
        <v>268</v>
      </c>
      <c r="B615" s="89">
        <v>918</v>
      </c>
      <c r="C615" s="85">
        <v>5</v>
      </c>
      <c r="D615" s="85">
        <v>5</v>
      </c>
      <c r="E615" s="71" t="s">
        <v>269</v>
      </c>
      <c r="F615" s="72" t="s">
        <v>114</v>
      </c>
      <c r="G615" s="74">
        <v>10043.200000000001</v>
      </c>
      <c r="H615" s="74">
        <v>3955.3</v>
      </c>
      <c r="I615" s="75">
        <v>0.3938286601879879</v>
      </c>
    </row>
    <row r="616" spans="1:9" ht="31.5" x14ac:dyDescent="0.25">
      <c r="A616" s="84" t="s">
        <v>194</v>
      </c>
      <c r="B616" s="89">
        <v>918</v>
      </c>
      <c r="C616" s="85">
        <v>5</v>
      </c>
      <c r="D616" s="85">
        <v>5</v>
      </c>
      <c r="E616" s="71" t="s">
        <v>270</v>
      </c>
      <c r="F616" s="72" t="s">
        <v>114</v>
      </c>
      <c r="G616" s="74">
        <v>774.1</v>
      </c>
      <c r="H616" s="74">
        <v>282.60000000000002</v>
      </c>
      <c r="I616" s="75">
        <v>0.36506911251776258</v>
      </c>
    </row>
    <row r="617" spans="1:9" ht="78.75" x14ac:dyDescent="0.25">
      <c r="A617" s="84" t="s">
        <v>136</v>
      </c>
      <c r="B617" s="89">
        <v>918</v>
      </c>
      <c r="C617" s="85">
        <v>5</v>
      </c>
      <c r="D617" s="85">
        <v>5</v>
      </c>
      <c r="E617" s="71" t="s">
        <v>270</v>
      </c>
      <c r="F617" s="72" t="s">
        <v>137</v>
      </c>
      <c r="G617" s="74">
        <v>738.4</v>
      </c>
      <c r="H617" s="74">
        <v>280.5</v>
      </c>
      <c r="I617" s="75">
        <v>0.37987540628385702</v>
      </c>
    </row>
    <row r="618" spans="1:9" ht="31.5" x14ac:dyDescent="0.25">
      <c r="A618" s="84" t="s">
        <v>120</v>
      </c>
      <c r="B618" s="89">
        <v>918</v>
      </c>
      <c r="C618" s="85">
        <v>5</v>
      </c>
      <c r="D618" s="85">
        <v>5</v>
      </c>
      <c r="E618" s="71" t="s">
        <v>270</v>
      </c>
      <c r="F618" s="72" t="s">
        <v>121</v>
      </c>
      <c r="G618" s="74">
        <v>35.700000000000003</v>
      </c>
      <c r="H618" s="74">
        <v>2.1</v>
      </c>
      <c r="I618" s="75">
        <v>5.8823529411764705E-2</v>
      </c>
    </row>
    <row r="619" spans="1:9" ht="173.25" x14ac:dyDescent="0.25">
      <c r="A619" s="84" t="s">
        <v>189</v>
      </c>
      <c r="B619" s="89">
        <v>918</v>
      </c>
      <c r="C619" s="85">
        <v>5</v>
      </c>
      <c r="D619" s="85">
        <v>5</v>
      </c>
      <c r="E619" s="71" t="s">
        <v>680</v>
      </c>
      <c r="F619" s="72" t="s">
        <v>114</v>
      </c>
      <c r="G619" s="74">
        <v>9269.1</v>
      </c>
      <c r="H619" s="74">
        <v>3672.7</v>
      </c>
      <c r="I619" s="75">
        <v>0.39623048623922491</v>
      </c>
    </row>
    <row r="620" spans="1:9" ht="78.75" x14ac:dyDescent="0.25">
      <c r="A620" s="84" t="s">
        <v>136</v>
      </c>
      <c r="B620" s="89">
        <v>918</v>
      </c>
      <c r="C620" s="85">
        <v>5</v>
      </c>
      <c r="D620" s="85">
        <v>5</v>
      </c>
      <c r="E620" s="71" t="s">
        <v>680</v>
      </c>
      <c r="F620" s="72" t="s">
        <v>137</v>
      </c>
      <c r="G620" s="74">
        <v>9269.1</v>
      </c>
      <c r="H620" s="74">
        <v>3672.7</v>
      </c>
      <c r="I620" s="75">
        <v>0.39623048623922491</v>
      </c>
    </row>
    <row r="621" spans="1:9" ht="31.5" x14ac:dyDescent="0.25">
      <c r="A621" s="84" t="s">
        <v>272</v>
      </c>
      <c r="B621" s="89">
        <v>918</v>
      </c>
      <c r="C621" s="85">
        <v>5</v>
      </c>
      <c r="D621" s="85">
        <v>5</v>
      </c>
      <c r="E621" s="71" t="s">
        <v>273</v>
      </c>
      <c r="F621" s="72" t="s">
        <v>114</v>
      </c>
      <c r="G621" s="74">
        <v>1184.4000000000001</v>
      </c>
      <c r="H621" s="74">
        <v>647</v>
      </c>
      <c r="I621" s="75">
        <v>0.54626815265113138</v>
      </c>
    </row>
    <row r="622" spans="1:9" ht="47.25" x14ac:dyDescent="0.25">
      <c r="A622" s="84" t="s">
        <v>274</v>
      </c>
      <c r="B622" s="89">
        <v>918</v>
      </c>
      <c r="C622" s="85">
        <v>5</v>
      </c>
      <c r="D622" s="85">
        <v>5</v>
      </c>
      <c r="E622" s="71" t="s">
        <v>275</v>
      </c>
      <c r="F622" s="72" t="s">
        <v>114</v>
      </c>
      <c r="G622" s="74">
        <v>1184.4000000000001</v>
      </c>
      <c r="H622" s="74">
        <v>647</v>
      </c>
      <c r="I622" s="75">
        <v>0.54626815265113138</v>
      </c>
    </row>
    <row r="623" spans="1:9" ht="78.75" x14ac:dyDescent="0.25">
      <c r="A623" s="84" t="s">
        <v>136</v>
      </c>
      <c r="B623" s="89">
        <v>918</v>
      </c>
      <c r="C623" s="85">
        <v>5</v>
      </c>
      <c r="D623" s="85">
        <v>5</v>
      </c>
      <c r="E623" s="71" t="s">
        <v>275</v>
      </c>
      <c r="F623" s="72" t="s">
        <v>137</v>
      </c>
      <c r="G623" s="74">
        <v>1128</v>
      </c>
      <c r="H623" s="74">
        <v>590.6</v>
      </c>
      <c r="I623" s="75">
        <v>0.52358156028368796</v>
      </c>
    </row>
    <row r="624" spans="1:9" ht="31.5" x14ac:dyDescent="0.25">
      <c r="A624" s="84" t="s">
        <v>120</v>
      </c>
      <c r="B624" s="89">
        <v>918</v>
      </c>
      <c r="C624" s="85">
        <v>5</v>
      </c>
      <c r="D624" s="85">
        <v>5</v>
      </c>
      <c r="E624" s="71" t="s">
        <v>275</v>
      </c>
      <c r="F624" s="72" t="s">
        <v>121</v>
      </c>
      <c r="G624" s="74">
        <v>56.4</v>
      </c>
      <c r="H624" s="74">
        <v>56.4</v>
      </c>
      <c r="I624" s="75">
        <v>1</v>
      </c>
    </row>
    <row r="625" spans="1:9" x14ac:dyDescent="0.25">
      <c r="A625" s="84" t="s">
        <v>732</v>
      </c>
      <c r="B625" s="89">
        <v>918</v>
      </c>
      <c r="C625" s="85">
        <v>6</v>
      </c>
      <c r="D625" s="85">
        <v>0</v>
      </c>
      <c r="E625" s="71" t="s">
        <v>114</v>
      </c>
      <c r="F625" s="72" t="s">
        <v>114</v>
      </c>
      <c r="G625" s="74">
        <v>500</v>
      </c>
      <c r="H625" s="74">
        <v>500</v>
      </c>
      <c r="I625" s="75">
        <v>1</v>
      </c>
    </row>
    <row r="626" spans="1:9" x14ac:dyDescent="0.25">
      <c r="A626" s="84" t="s">
        <v>677</v>
      </c>
      <c r="B626" s="89">
        <v>918</v>
      </c>
      <c r="C626" s="85">
        <v>6</v>
      </c>
      <c r="D626" s="85">
        <v>5</v>
      </c>
      <c r="E626" s="71" t="s">
        <v>114</v>
      </c>
      <c r="F626" s="72" t="s">
        <v>114</v>
      </c>
      <c r="G626" s="74">
        <v>500</v>
      </c>
      <c r="H626" s="74">
        <v>500</v>
      </c>
      <c r="I626" s="75">
        <v>1</v>
      </c>
    </row>
    <row r="627" spans="1:9" ht="63" x14ac:dyDescent="0.25">
      <c r="A627" s="84" t="s">
        <v>664</v>
      </c>
      <c r="B627" s="89">
        <v>918</v>
      </c>
      <c r="C627" s="85">
        <v>6</v>
      </c>
      <c r="D627" s="85">
        <v>5</v>
      </c>
      <c r="E627" s="71" t="s">
        <v>242</v>
      </c>
      <c r="F627" s="72" t="s">
        <v>114</v>
      </c>
      <c r="G627" s="74">
        <v>500</v>
      </c>
      <c r="H627" s="74">
        <v>500</v>
      </c>
      <c r="I627" s="75">
        <v>1</v>
      </c>
    </row>
    <row r="628" spans="1:9" ht="47.25" x14ac:dyDescent="0.25">
      <c r="A628" s="84" t="s">
        <v>672</v>
      </c>
      <c r="B628" s="89">
        <v>918</v>
      </c>
      <c r="C628" s="85">
        <v>6</v>
      </c>
      <c r="D628" s="85">
        <v>5</v>
      </c>
      <c r="E628" s="71" t="s">
        <v>253</v>
      </c>
      <c r="F628" s="72" t="s">
        <v>114</v>
      </c>
      <c r="G628" s="74">
        <v>500</v>
      </c>
      <c r="H628" s="74">
        <v>500</v>
      </c>
      <c r="I628" s="75">
        <v>1</v>
      </c>
    </row>
    <row r="629" spans="1:9" ht="31.5" x14ac:dyDescent="0.25">
      <c r="A629" s="84" t="s">
        <v>673</v>
      </c>
      <c r="B629" s="89">
        <v>918</v>
      </c>
      <c r="C629" s="85">
        <v>6</v>
      </c>
      <c r="D629" s="85">
        <v>5</v>
      </c>
      <c r="E629" s="71" t="s">
        <v>674</v>
      </c>
      <c r="F629" s="72" t="s">
        <v>114</v>
      </c>
      <c r="G629" s="74">
        <v>500</v>
      </c>
      <c r="H629" s="74">
        <v>500</v>
      </c>
      <c r="I629" s="75">
        <v>1</v>
      </c>
    </row>
    <row r="630" spans="1:9" ht="63" x14ac:dyDescent="0.25">
      <c r="A630" s="84" t="s">
        <v>675</v>
      </c>
      <c r="B630" s="89">
        <v>918</v>
      </c>
      <c r="C630" s="85">
        <v>6</v>
      </c>
      <c r="D630" s="85">
        <v>5</v>
      </c>
      <c r="E630" s="71" t="s">
        <v>676</v>
      </c>
      <c r="F630" s="72" t="s">
        <v>114</v>
      </c>
      <c r="G630" s="74">
        <v>500</v>
      </c>
      <c r="H630" s="74">
        <v>500</v>
      </c>
      <c r="I630" s="75">
        <v>1</v>
      </c>
    </row>
    <row r="631" spans="1:9" ht="31.5" x14ac:dyDescent="0.25">
      <c r="A631" s="84" t="s">
        <v>120</v>
      </c>
      <c r="B631" s="89">
        <v>918</v>
      </c>
      <c r="C631" s="85">
        <v>6</v>
      </c>
      <c r="D631" s="85">
        <v>5</v>
      </c>
      <c r="E631" s="71" t="s">
        <v>676</v>
      </c>
      <c r="F631" s="72" t="s">
        <v>121</v>
      </c>
      <c r="G631" s="74">
        <v>500</v>
      </c>
      <c r="H631" s="74">
        <v>500</v>
      </c>
      <c r="I631" s="75">
        <v>1</v>
      </c>
    </row>
    <row r="632" spans="1:9" x14ac:dyDescent="0.25">
      <c r="A632" s="84" t="s">
        <v>547</v>
      </c>
      <c r="B632" s="89">
        <v>918</v>
      </c>
      <c r="C632" s="85">
        <v>7</v>
      </c>
      <c r="D632" s="85">
        <v>0</v>
      </c>
      <c r="E632" s="71" t="s">
        <v>114</v>
      </c>
      <c r="F632" s="72" t="s">
        <v>114</v>
      </c>
      <c r="G632" s="74">
        <v>311.5</v>
      </c>
      <c r="H632" s="74">
        <v>11.5</v>
      </c>
      <c r="I632" s="75">
        <v>3.691813804173355E-2</v>
      </c>
    </row>
    <row r="633" spans="1:9" x14ac:dyDescent="0.25">
      <c r="A633" s="84" t="s">
        <v>144</v>
      </c>
      <c r="B633" s="89">
        <v>918</v>
      </c>
      <c r="C633" s="85">
        <v>7</v>
      </c>
      <c r="D633" s="85">
        <v>2</v>
      </c>
      <c r="E633" s="71" t="s">
        <v>114</v>
      </c>
      <c r="F633" s="72" t="s">
        <v>114</v>
      </c>
      <c r="G633" s="74">
        <v>300</v>
      </c>
      <c r="H633" s="74">
        <v>0</v>
      </c>
      <c r="I633" s="75">
        <v>0</v>
      </c>
    </row>
    <row r="634" spans="1:9" ht="63" x14ac:dyDescent="0.25">
      <c r="A634" s="84" t="s">
        <v>664</v>
      </c>
      <c r="B634" s="89">
        <v>918</v>
      </c>
      <c r="C634" s="85">
        <v>7</v>
      </c>
      <c r="D634" s="85">
        <v>2</v>
      </c>
      <c r="E634" s="71" t="s">
        <v>242</v>
      </c>
      <c r="F634" s="72" t="s">
        <v>114</v>
      </c>
      <c r="G634" s="74">
        <v>300</v>
      </c>
      <c r="H634" s="74">
        <v>0</v>
      </c>
      <c r="I634" s="75">
        <v>0</v>
      </c>
    </row>
    <row r="635" spans="1:9" ht="47.25" x14ac:dyDescent="0.25">
      <c r="A635" s="84" t="s">
        <v>665</v>
      </c>
      <c r="B635" s="89">
        <v>918</v>
      </c>
      <c r="C635" s="85">
        <v>7</v>
      </c>
      <c r="D635" s="85">
        <v>2</v>
      </c>
      <c r="E635" s="71" t="s">
        <v>243</v>
      </c>
      <c r="F635" s="72" t="s">
        <v>114</v>
      </c>
      <c r="G635" s="74">
        <v>300</v>
      </c>
      <c r="H635" s="74">
        <v>0</v>
      </c>
      <c r="I635" s="75">
        <v>0</v>
      </c>
    </row>
    <row r="636" spans="1:9" ht="47.25" x14ac:dyDescent="0.25">
      <c r="A636" s="84" t="s">
        <v>666</v>
      </c>
      <c r="B636" s="89">
        <v>918</v>
      </c>
      <c r="C636" s="85">
        <v>7</v>
      </c>
      <c r="D636" s="85">
        <v>2</v>
      </c>
      <c r="E636" s="71" t="s">
        <v>667</v>
      </c>
      <c r="F636" s="72" t="s">
        <v>114</v>
      </c>
      <c r="G636" s="74">
        <v>300</v>
      </c>
      <c r="H636" s="74">
        <v>0</v>
      </c>
      <c r="I636" s="75">
        <v>0</v>
      </c>
    </row>
    <row r="637" spans="1:9" ht="47.25" x14ac:dyDescent="0.25">
      <c r="A637" s="84" t="s">
        <v>668</v>
      </c>
      <c r="B637" s="89">
        <v>918</v>
      </c>
      <c r="C637" s="85">
        <v>7</v>
      </c>
      <c r="D637" s="85">
        <v>2</v>
      </c>
      <c r="E637" s="71" t="s">
        <v>669</v>
      </c>
      <c r="F637" s="72" t="s">
        <v>114</v>
      </c>
      <c r="G637" s="74">
        <v>300</v>
      </c>
      <c r="H637" s="74">
        <v>0</v>
      </c>
      <c r="I637" s="75">
        <v>0</v>
      </c>
    </row>
    <row r="638" spans="1:9" ht="31.5" x14ac:dyDescent="0.25">
      <c r="A638" s="84" t="s">
        <v>393</v>
      </c>
      <c r="B638" s="89">
        <v>918</v>
      </c>
      <c r="C638" s="85">
        <v>7</v>
      </c>
      <c r="D638" s="85">
        <v>2</v>
      </c>
      <c r="E638" s="71" t="s">
        <v>669</v>
      </c>
      <c r="F638" s="72" t="s">
        <v>394</v>
      </c>
      <c r="G638" s="74">
        <v>300</v>
      </c>
      <c r="H638" s="74">
        <v>0</v>
      </c>
      <c r="I638" s="75">
        <v>0</v>
      </c>
    </row>
    <row r="639" spans="1:9" ht="31.5" x14ac:dyDescent="0.25">
      <c r="A639" s="84" t="s">
        <v>129</v>
      </c>
      <c r="B639" s="89">
        <v>918</v>
      </c>
      <c r="C639" s="85">
        <v>7</v>
      </c>
      <c r="D639" s="85">
        <v>5</v>
      </c>
      <c r="E639" s="71" t="s">
        <v>114</v>
      </c>
      <c r="F639" s="72" t="s">
        <v>114</v>
      </c>
      <c r="G639" s="74">
        <v>11.5</v>
      </c>
      <c r="H639" s="74">
        <v>11.5</v>
      </c>
      <c r="I639" s="75">
        <v>1</v>
      </c>
    </row>
    <row r="640" spans="1:9" ht="47.25" x14ac:dyDescent="0.25">
      <c r="A640" s="84" t="s">
        <v>711</v>
      </c>
      <c r="B640" s="89">
        <v>918</v>
      </c>
      <c r="C640" s="85">
        <v>7</v>
      </c>
      <c r="D640" s="85">
        <v>5</v>
      </c>
      <c r="E640" s="71" t="s">
        <v>385</v>
      </c>
      <c r="F640" s="72" t="s">
        <v>114</v>
      </c>
      <c r="G640" s="74">
        <v>11.5</v>
      </c>
      <c r="H640" s="74">
        <v>11.5</v>
      </c>
      <c r="I640" s="75">
        <v>1</v>
      </c>
    </row>
    <row r="641" spans="1:9" ht="31.5" x14ac:dyDescent="0.25">
      <c r="A641" s="84" t="s">
        <v>714</v>
      </c>
      <c r="B641" s="89">
        <v>918</v>
      </c>
      <c r="C641" s="85">
        <v>7</v>
      </c>
      <c r="D641" s="85">
        <v>5</v>
      </c>
      <c r="E641" s="71" t="s">
        <v>402</v>
      </c>
      <c r="F641" s="72" t="s">
        <v>114</v>
      </c>
      <c r="G641" s="74">
        <v>11.5</v>
      </c>
      <c r="H641" s="74">
        <v>11.5</v>
      </c>
      <c r="I641" s="75">
        <v>1</v>
      </c>
    </row>
    <row r="642" spans="1:9" ht="63" x14ac:dyDescent="0.25">
      <c r="A642" s="84" t="s">
        <v>415</v>
      </c>
      <c r="B642" s="89">
        <v>918</v>
      </c>
      <c r="C642" s="85">
        <v>7</v>
      </c>
      <c r="D642" s="85">
        <v>5</v>
      </c>
      <c r="E642" s="71" t="s">
        <v>416</v>
      </c>
      <c r="F642" s="72" t="s">
        <v>114</v>
      </c>
      <c r="G642" s="74">
        <v>11.5</v>
      </c>
      <c r="H642" s="74">
        <v>11.5</v>
      </c>
      <c r="I642" s="75">
        <v>1</v>
      </c>
    </row>
    <row r="643" spans="1:9" ht="31.5" x14ac:dyDescent="0.25">
      <c r="A643" s="84" t="s">
        <v>127</v>
      </c>
      <c r="B643" s="89">
        <v>918</v>
      </c>
      <c r="C643" s="85">
        <v>7</v>
      </c>
      <c r="D643" s="85">
        <v>5</v>
      </c>
      <c r="E643" s="71" t="s">
        <v>417</v>
      </c>
      <c r="F643" s="72" t="s">
        <v>114</v>
      </c>
      <c r="G643" s="74">
        <v>11.5</v>
      </c>
      <c r="H643" s="74">
        <v>11.5</v>
      </c>
      <c r="I643" s="75">
        <v>1</v>
      </c>
    </row>
    <row r="644" spans="1:9" ht="31.5" x14ac:dyDescent="0.25">
      <c r="A644" s="84" t="s">
        <v>120</v>
      </c>
      <c r="B644" s="89">
        <v>918</v>
      </c>
      <c r="C644" s="85">
        <v>7</v>
      </c>
      <c r="D644" s="85">
        <v>5</v>
      </c>
      <c r="E644" s="71" t="s">
        <v>417</v>
      </c>
      <c r="F644" s="72" t="s">
        <v>121</v>
      </c>
      <c r="G644" s="74">
        <v>11.5</v>
      </c>
      <c r="H644" s="74">
        <v>11.5</v>
      </c>
      <c r="I644" s="75">
        <v>1</v>
      </c>
    </row>
    <row r="645" spans="1:9" x14ac:dyDescent="0.25">
      <c r="A645" s="84" t="s">
        <v>548</v>
      </c>
      <c r="B645" s="89">
        <v>918</v>
      </c>
      <c r="C645" s="85">
        <v>8</v>
      </c>
      <c r="D645" s="85">
        <v>0</v>
      </c>
      <c r="E645" s="71" t="s">
        <v>114</v>
      </c>
      <c r="F645" s="72" t="s">
        <v>114</v>
      </c>
      <c r="G645" s="74">
        <v>81.8</v>
      </c>
      <c r="H645" s="74">
        <v>0</v>
      </c>
      <c r="I645" s="75">
        <v>0</v>
      </c>
    </row>
    <row r="646" spans="1:9" x14ac:dyDescent="0.25">
      <c r="A646" s="84" t="s">
        <v>218</v>
      </c>
      <c r="B646" s="89">
        <v>918</v>
      </c>
      <c r="C646" s="85">
        <v>8</v>
      </c>
      <c r="D646" s="85">
        <v>1</v>
      </c>
      <c r="E646" s="71" t="s">
        <v>114</v>
      </c>
      <c r="F646" s="72" t="s">
        <v>114</v>
      </c>
      <c r="G646" s="74">
        <v>81.8</v>
      </c>
      <c r="H646" s="74">
        <v>0</v>
      </c>
      <c r="I646" s="75">
        <v>0</v>
      </c>
    </row>
    <row r="647" spans="1:9" ht="63" x14ac:dyDescent="0.25">
      <c r="A647" s="84" t="s">
        <v>664</v>
      </c>
      <c r="B647" s="89">
        <v>918</v>
      </c>
      <c r="C647" s="85">
        <v>8</v>
      </c>
      <c r="D647" s="85">
        <v>1</v>
      </c>
      <c r="E647" s="71" t="s">
        <v>242</v>
      </c>
      <c r="F647" s="72" t="s">
        <v>114</v>
      </c>
      <c r="G647" s="74">
        <v>81.8</v>
      </c>
      <c r="H647" s="74">
        <v>0</v>
      </c>
      <c r="I647" s="75">
        <v>0</v>
      </c>
    </row>
    <row r="648" spans="1:9" ht="47.25" x14ac:dyDescent="0.25">
      <c r="A648" s="84" t="s">
        <v>665</v>
      </c>
      <c r="B648" s="89">
        <v>918</v>
      </c>
      <c r="C648" s="85">
        <v>8</v>
      </c>
      <c r="D648" s="85">
        <v>1</v>
      </c>
      <c r="E648" s="71" t="s">
        <v>243</v>
      </c>
      <c r="F648" s="72" t="s">
        <v>114</v>
      </c>
      <c r="G648" s="74">
        <v>81.8</v>
      </c>
      <c r="H648" s="74">
        <v>0</v>
      </c>
      <c r="I648" s="75">
        <v>0</v>
      </c>
    </row>
    <row r="649" spans="1:9" ht="47.25" x14ac:dyDescent="0.25">
      <c r="A649" s="84" t="s">
        <v>666</v>
      </c>
      <c r="B649" s="89">
        <v>918</v>
      </c>
      <c r="C649" s="85">
        <v>8</v>
      </c>
      <c r="D649" s="85">
        <v>1</v>
      </c>
      <c r="E649" s="71" t="s">
        <v>667</v>
      </c>
      <c r="F649" s="72" t="s">
        <v>114</v>
      </c>
      <c r="G649" s="74">
        <v>81.8</v>
      </c>
      <c r="H649" s="74">
        <v>0</v>
      </c>
      <c r="I649" s="75">
        <v>0</v>
      </c>
    </row>
    <row r="650" spans="1:9" ht="110.25" x14ac:dyDescent="0.25">
      <c r="A650" s="84" t="s">
        <v>670</v>
      </c>
      <c r="B650" s="89">
        <v>918</v>
      </c>
      <c r="C650" s="85">
        <v>8</v>
      </c>
      <c r="D650" s="85">
        <v>1</v>
      </c>
      <c r="E650" s="71" t="s">
        <v>671</v>
      </c>
      <c r="F650" s="72" t="s">
        <v>114</v>
      </c>
      <c r="G650" s="74">
        <v>81.8</v>
      </c>
      <c r="H650" s="74">
        <v>0</v>
      </c>
      <c r="I650" s="75">
        <v>0</v>
      </c>
    </row>
    <row r="651" spans="1:9" ht="31.5" x14ac:dyDescent="0.25">
      <c r="A651" s="84" t="s">
        <v>393</v>
      </c>
      <c r="B651" s="89">
        <v>918</v>
      </c>
      <c r="C651" s="85">
        <v>8</v>
      </c>
      <c r="D651" s="85">
        <v>1</v>
      </c>
      <c r="E651" s="71" t="s">
        <v>671</v>
      </c>
      <c r="F651" s="72" t="s">
        <v>394</v>
      </c>
      <c r="G651" s="74">
        <v>81.8</v>
      </c>
      <c r="H651" s="74">
        <v>0</v>
      </c>
      <c r="I651" s="75">
        <v>0</v>
      </c>
    </row>
    <row r="652" spans="1:9" x14ac:dyDescent="0.25">
      <c r="A652" s="84" t="s">
        <v>550</v>
      </c>
      <c r="B652" s="89">
        <v>918</v>
      </c>
      <c r="C652" s="85">
        <v>10</v>
      </c>
      <c r="D652" s="85">
        <v>0</v>
      </c>
      <c r="E652" s="71" t="s">
        <v>114</v>
      </c>
      <c r="F652" s="72" t="s">
        <v>114</v>
      </c>
      <c r="G652" s="74">
        <v>10831.5</v>
      </c>
      <c r="H652" s="74">
        <v>4846.8999999999996</v>
      </c>
      <c r="I652" s="75">
        <v>0.44748188154918522</v>
      </c>
    </row>
    <row r="653" spans="1:9" x14ac:dyDescent="0.25">
      <c r="A653" s="84" t="s">
        <v>276</v>
      </c>
      <c r="B653" s="89">
        <v>918</v>
      </c>
      <c r="C653" s="85">
        <v>10</v>
      </c>
      <c r="D653" s="85">
        <v>3</v>
      </c>
      <c r="E653" s="71" t="s">
        <v>114</v>
      </c>
      <c r="F653" s="72" t="s">
        <v>114</v>
      </c>
      <c r="G653" s="74">
        <v>10831.5</v>
      </c>
      <c r="H653" s="74">
        <v>4846.8999999999996</v>
      </c>
      <c r="I653" s="75">
        <v>0.44748188154918522</v>
      </c>
    </row>
    <row r="654" spans="1:9" ht="63" x14ac:dyDescent="0.25">
      <c r="A654" s="84" t="s">
        <v>664</v>
      </c>
      <c r="B654" s="89">
        <v>918</v>
      </c>
      <c r="C654" s="85">
        <v>10</v>
      </c>
      <c r="D654" s="85">
        <v>3</v>
      </c>
      <c r="E654" s="71" t="s">
        <v>242</v>
      </c>
      <c r="F654" s="72" t="s">
        <v>114</v>
      </c>
      <c r="G654" s="74">
        <v>10831.5</v>
      </c>
      <c r="H654" s="74">
        <v>4846.8999999999996</v>
      </c>
      <c r="I654" s="75">
        <v>0.44748188154918522</v>
      </c>
    </row>
    <row r="655" spans="1:9" ht="47.25" x14ac:dyDescent="0.25">
      <c r="A655" s="84" t="s">
        <v>679</v>
      </c>
      <c r="B655" s="89">
        <v>918</v>
      </c>
      <c r="C655" s="85">
        <v>10</v>
      </c>
      <c r="D655" s="85">
        <v>3</v>
      </c>
      <c r="E655" s="71" t="s">
        <v>267</v>
      </c>
      <c r="F655" s="72" t="s">
        <v>114</v>
      </c>
      <c r="G655" s="74">
        <v>10831.5</v>
      </c>
      <c r="H655" s="74">
        <v>4846.8999999999996</v>
      </c>
      <c r="I655" s="75">
        <v>0.44748188154918522</v>
      </c>
    </row>
    <row r="656" spans="1:9" ht="31.5" x14ac:dyDescent="0.25">
      <c r="A656" s="84" t="s">
        <v>272</v>
      </c>
      <c r="B656" s="89">
        <v>918</v>
      </c>
      <c r="C656" s="85">
        <v>10</v>
      </c>
      <c r="D656" s="85">
        <v>3</v>
      </c>
      <c r="E656" s="71" t="s">
        <v>273</v>
      </c>
      <c r="F656" s="72" t="s">
        <v>114</v>
      </c>
      <c r="G656" s="74">
        <v>10831.5</v>
      </c>
      <c r="H656" s="74">
        <v>4846.8999999999996</v>
      </c>
      <c r="I656" s="75">
        <v>0.44748188154918522</v>
      </c>
    </row>
    <row r="657" spans="1:9" ht="47.25" x14ac:dyDescent="0.25">
      <c r="A657" s="84" t="s">
        <v>274</v>
      </c>
      <c r="B657" s="89">
        <v>918</v>
      </c>
      <c r="C657" s="85">
        <v>10</v>
      </c>
      <c r="D657" s="85">
        <v>3</v>
      </c>
      <c r="E657" s="71" t="s">
        <v>275</v>
      </c>
      <c r="F657" s="72" t="s">
        <v>114</v>
      </c>
      <c r="G657" s="74">
        <v>10831.5</v>
      </c>
      <c r="H657" s="74">
        <v>4846.8999999999996</v>
      </c>
      <c r="I657" s="75">
        <v>0.44748188154918522</v>
      </c>
    </row>
    <row r="658" spans="1:9" x14ac:dyDescent="0.25">
      <c r="A658" s="84" t="s">
        <v>167</v>
      </c>
      <c r="B658" s="89">
        <v>918</v>
      </c>
      <c r="C658" s="85">
        <v>10</v>
      </c>
      <c r="D658" s="85">
        <v>3</v>
      </c>
      <c r="E658" s="71" t="s">
        <v>275</v>
      </c>
      <c r="F658" s="72" t="s">
        <v>168</v>
      </c>
      <c r="G658" s="74">
        <v>10831.5</v>
      </c>
      <c r="H658" s="74">
        <v>4846.8999999999996</v>
      </c>
      <c r="I658" s="75">
        <v>0.44748188154918522</v>
      </c>
    </row>
    <row r="659" spans="1:9" x14ac:dyDescent="0.25">
      <c r="A659" s="84" t="s">
        <v>551</v>
      </c>
      <c r="B659" s="89">
        <v>918</v>
      </c>
      <c r="C659" s="85">
        <v>11</v>
      </c>
      <c r="D659" s="85">
        <v>0</v>
      </c>
      <c r="E659" s="71" t="s">
        <v>114</v>
      </c>
      <c r="F659" s="72" t="s">
        <v>114</v>
      </c>
      <c r="G659" s="74">
        <v>3000</v>
      </c>
      <c r="H659" s="74">
        <v>0</v>
      </c>
      <c r="I659" s="75">
        <v>0</v>
      </c>
    </row>
    <row r="660" spans="1:9" x14ac:dyDescent="0.25">
      <c r="A660" s="84" t="s">
        <v>433</v>
      </c>
      <c r="B660" s="89">
        <v>918</v>
      </c>
      <c r="C660" s="85">
        <v>11</v>
      </c>
      <c r="D660" s="85">
        <v>1</v>
      </c>
      <c r="E660" s="71" t="s">
        <v>114</v>
      </c>
      <c r="F660" s="72" t="s">
        <v>114</v>
      </c>
      <c r="G660" s="74">
        <v>3000</v>
      </c>
      <c r="H660" s="74">
        <v>0</v>
      </c>
      <c r="I660" s="75">
        <v>0</v>
      </c>
    </row>
    <row r="661" spans="1:9" ht="54" customHeight="1" x14ac:dyDescent="0.25">
      <c r="A661" s="84" t="s">
        <v>716</v>
      </c>
      <c r="B661" s="89">
        <v>918</v>
      </c>
      <c r="C661" s="85">
        <v>11</v>
      </c>
      <c r="D661" s="85">
        <v>1</v>
      </c>
      <c r="E661" s="71" t="s">
        <v>420</v>
      </c>
      <c r="F661" s="72" t="s">
        <v>114</v>
      </c>
      <c r="G661" s="74">
        <v>3000</v>
      </c>
      <c r="H661" s="74">
        <v>0</v>
      </c>
      <c r="I661" s="75">
        <v>0</v>
      </c>
    </row>
    <row r="662" spans="1:9" ht="47.25" x14ac:dyDescent="0.25">
      <c r="A662" s="84" t="s">
        <v>718</v>
      </c>
      <c r="B662" s="89">
        <v>918</v>
      </c>
      <c r="C662" s="85">
        <v>11</v>
      </c>
      <c r="D662" s="85">
        <v>1</v>
      </c>
      <c r="E662" s="71" t="s">
        <v>428</v>
      </c>
      <c r="F662" s="72" t="s">
        <v>114</v>
      </c>
      <c r="G662" s="74">
        <v>3000</v>
      </c>
      <c r="H662" s="74">
        <v>0</v>
      </c>
      <c r="I662" s="75">
        <v>0</v>
      </c>
    </row>
    <row r="663" spans="1:9" ht="31.5" x14ac:dyDescent="0.25">
      <c r="A663" s="84" t="s">
        <v>440</v>
      </c>
      <c r="B663" s="89">
        <v>918</v>
      </c>
      <c r="C663" s="85">
        <v>11</v>
      </c>
      <c r="D663" s="85">
        <v>1</v>
      </c>
      <c r="E663" s="71" t="s">
        <v>441</v>
      </c>
      <c r="F663" s="72" t="s">
        <v>114</v>
      </c>
      <c r="G663" s="74">
        <v>3000</v>
      </c>
      <c r="H663" s="74">
        <v>0</v>
      </c>
      <c r="I663" s="75">
        <v>0</v>
      </c>
    </row>
    <row r="664" spans="1:9" ht="147" customHeight="1" x14ac:dyDescent="0.25">
      <c r="A664" s="84" t="s">
        <v>719</v>
      </c>
      <c r="B664" s="89">
        <v>918</v>
      </c>
      <c r="C664" s="85">
        <v>11</v>
      </c>
      <c r="D664" s="85">
        <v>1</v>
      </c>
      <c r="E664" s="71" t="s">
        <v>720</v>
      </c>
      <c r="F664" s="72" t="s">
        <v>114</v>
      </c>
      <c r="G664" s="74">
        <v>3000</v>
      </c>
      <c r="H664" s="74">
        <v>0</v>
      </c>
      <c r="I664" s="75">
        <v>0</v>
      </c>
    </row>
    <row r="665" spans="1:9" ht="31.5" x14ac:dyDescent="0.25">
      <c r="A665" s="84" t="s">
        <v>393</v>
      </c>
      <c r="B665" s="89">
        <v>918</v>
      </c>
      <c r="C665" s="85">
        <v>11</v>
      </c>
      <c r="D665" s="85">
        <v>1</v>
      </c>
      <c r="E665" s="71" t="s">
        <v>720</v>
      </c>
      <c r="F665" s="72" t="s">
        <v>394</v>
      </c>
      <c r="G665" s="74">
        <v>3000</v>
      </c>
      <c r="H665" s="74">
        <v>0</v>
      </c>
      <c r="I665" s="75">
        <v>0</v>
      </c>
    </row>
    <row r="666" spans="1:9" s="69" customFormat="1" x14ac:dyDescent="0.25">
      <c r="A666" s="82" t="s">
        <v>562</v>
      </c>
      <c r="B666" s="155">
        <v>923</v>
      </c>
      <c r="C666" s="83">
        <v>0</v>
      </c>
      <c r="D666" s="83">
        <v>0</v>
      </c>
      <c r="E666" s="64" t="s">
        <v>114</v>
      </c>
      <c r="F666" s="65" t="s">
        <v>114</v>
      </c>
      <c r="G666" s="67">
        <v>3898.8</v>
      </c>
      <c r="H666" s="67">
        <v>1715.9</v>
      </c>
      <c r="I666" s="68">
        <v>0.44010977736739509</v>
      </c>
    </row>
    <row r="667" spans="1:9" x14ac:dyDescent="0.25">
      <c r="A667" s="84" t="s">
        <v>542</v>
      </c>
      <c r="B667" s="89">
        <v>923</v>
      </c>
      <c r="C667" s="85">
        <v>1</v>
      </c>
      <c r="D667" s="85">
        <v>0</v>
      </c>
      <c r="E667" s="71" t="s">
        <v>114</v>
      </c>
      <c r="F667" s="72" t="s">
        <v>114</v>
      </c>
      <c r="G667" s="74">
        <v>3888.8</v>
      </c>
      <c r="H667" s="74">
        <v>1707.9</v>
      </c>
      <c r="I667" s="75">
        <v>0.43918432421312487</v>
      </c>
    </row>
    <row r="668" spans="1:9" ht="47.25" x14ac:dyDescent="0.25">
      <c r="A668" s="84" t="s">
        <v>289</v>
      </c>
      <c r="B668" s="89">
        <v>923</v>
      </c>
      <c r="C668" s="85">
        <v>1</v>
      </c>
      <c r="D668" s="85">
        <v>6</v>
      </c>
      <c r="E668" s="71" t="s">
        <v>114</v>
      </c>
      <c r="F668" s="72" t="s">
        <v>114</v>
      </c>
      <c r="G668" s="74">
        <v>3888.8</v>
      </c>
      <c r="H668" s="74">
        <v>1707.9</v>
      </c>
      <c r="I668" s="75">
        <v>0.43918432421312487</v>
      </c>
    </row>
    <row r="669" spans="1:9" x14ac:dyDescent="0.25">
      <c r="A669" s="84" t="s">
        <v>505</v>
      </c>
      <c r="B669" s="89">
        <v>923</v>
      </c>
      <c r="C669" s="85">
        <v>1</v>
      </c>
      <c r="D669" s="85">
        <v>6</v>
      </c>
      <c r="E669" s="71" t="s">
        <v>506</v>
      </c>
      <c r="F669" s="72" t="s">
        <v>114</v>
      </c>
      <c r="G669" s="74">
        <v>3888.8</v>
      </c>
      <c r="H669" s="74">
        <v>1707.9</v>
      </c>
      <c r="I669" s="75">
        <v>0.43918432421312487</v>
      </c>
    </row>
    <row r="670" spans="1:9" ht="36" customHeight="1" x14ac:dyDescent="0.25">
      <c r="A670" s="84" t="s">
        <v>515</v>
      </c>
      <c r="B670" s="89">
        <v>923</v>
      </c>
      <c r="C670" s="85">
        <v>1</v>
      </c>
      <c r="D670" s="85">
        <v>6</v>
      </c>
      <c r="E670" s="71" t="s">
        <v>516</v>
      </c>
      <c r="F670" s="72" t="s">
        <v>114</v>
      </c>
      <c r="G670" s="74">
        <v>3888.8</v>
      </c>
      <c r="H670" s="74">
        <v>1707.9</v>
      </c>
      <c r="I670" s="75">
        <v>0.43918432421312487</v>
      </c>
    </row>
    <row r="671" spans="1:9" ht="31.5" x14ac:dyDescent="0.25">
      <c r="A671" s="84" t="s">
        <v>517</v>
      </c>
      <c r="B671" s="89">
        <v>923</v>
      </c>
      <c r="C671" s="85">
        <v>1</v>
      </c>
      <c r="D671" s="85">
        <v>6</v>
      </c>
      <c r="E671" s="71" t="s">
        <v>518</v>
      </c>
      <c r="F671" s="72" t="s">
        <v>114</v>
      </c>
      <c r="G671" s="74">
        <v>1687.5</v>
      </c>
      <c r="H671" s="74">
        <v>879.9</v>
      </c>
      <c r="I671" s="75">
        <v>0.52142222222222223</v>
      </c>
    </row>
    <row r="672" spans="1:9" ht="173.25" x14ac:dyDescent="0.25">
      <c r="A672" s="84" t="s">
        <v>189</v>
      </c>
      <c r="B672" s="89">
        <v>923</v>
      </c>
      <c r="C672" s="85">
        <v>1</v>
      </c>
      <c r="D672" s="85">
        <v>6</v>
      </c>
      <c r="E672" s="71" t="s">
        <v>730</v>
      </c>
      <c r="F672" s="72" t="s">
        <v>114</v>
      </c>
      <c r="G672" s="74">
        <v>1687.5</v>
      </c>
      <c r="H672" s="74">
        <v>879.9</v>
      </c>
      <c r="I672" s="75">
        <v>0.52142222222222223</v>
      </c>
    </row>
    <row r="673" spans="1:9" ht="78.75" x14ac:dyDescent="0.25">
      <c r="A673" s="84" t="s">
        <v>136</v>
      </c>
      <c r="B673" s="89">
        <v>923</v>
      </c>
      <c r="C673" s="85">
        <v>1</v>
      </c>
      <c r="D673" s="85">
        <v>6</v>
      </c>
      <c r="E673" s="71" t="s">
        <v>730</v>
      </c>
      <c r="F673" s="72" t="s">
        <v>137</v>
      </c>
      <c r="G673" s="74">
        <v>1687.5</v>
      </c>
      <c r="H673" s="74">
        <v>879.9</v>
      </c>
      <c r="I673" s="75">
        <v>0.52142222222222223</v>
      </c>
    </row>
    <row r="674" spans="1:9" ht="31.5" x14ac:dyDescent="0.25">
      <c r="A674" s="84" t="s">
        <v>519</v>
      </c>
      <c r="B674" s="89">
        <v>923</v>
      </c>
      <c r="C674" s="85">
        <v>1</v>
      </c>
      <c r="D674" s="85">
        <v>6</v>
      </c>
      <c r="E674" s="71" t="s">
        <v>520</v>
      </c>
      <c r="F674" s="72" t="s">
        <v>114</v>
      </c>
      <c r="G674" s="74">
        <v>2201.3000000000002</v>
      </c>
      <c r="H674" s="74">
        <v>828</v>
      </c>
      <c r="I674" s="75">
        <v>0.37614137100804068</v>
      </c>
    </row>
    <row r="675" spans="1:9" ht="31.5" x14ac:dyDescent="0.25">
      <c r="A675" s="84" t="s">
        <v>239</v>
      </c>
      <c r="B675" s="89">
        <v>923</v>
      </c>
      <c r="C675" s="85">
        <v>1</v>
      </c>
      <c r="D675" s="85">
        <v>6</v>
      </c>
      <c r="E675" s="71" t="s">
        <v>522</v>
      </c>
      <c r="F675" s="72" t="s">
        <v>114</v>
      </c>
      <c r="G675" s="74">
        <v>475.1</v>
      </c>
      <c r="H675" s="74">
        <v>143.19999999999999</v>
      </c>
      <c r="I675" s="75">
        <v>0.30141022942538409</v>
      </c>
    </row>
    <row r="676" spans="1:9" ht="78.75" x14ac:dyDescent="0.25">
      <c r="A676" s="84" t="s">
        <v>136</v>
      </c>
      <c r="B676" s="89">
        <v>923</v>
      </c>
      <c r="C676" s="85">
        <v>1</v>
      </c>
      <c r="D676" s="85">
        <v>6</v>
      </c>
      <c r="E676" s="71" t="s">
        <v>522</v>
      </c>
      <c r="F676" s="72" t="s">
        <v>137</v>
      </c>
      <c r="G676" s="74">
        <v>457.7</v>
      </c>
      <c r="H676" s="74">
        <v>143.19999999999999</v>
      </c>
      <c r="I676" s="75">
        <v>0.31286869128249944</v>
      </c>
    </row>
    <row r="677" spans="1:9" ht="31.5" x14ac:dyDescent="0.25">
      <c r="A677" s="84" t="s">
        <v>120</v>
      </c>
      <c r="B677" s="89">
        <v>923</v>
      </c>
      <c r="C677" s="85">
        <v>1</v>
      </c>
      <c r="D677" s="85">
        <v>6</v>
      </c>
      <c r="E677" s="71" t="s">
        <v>522</v>
      </c>
      <c r="F677" s="72" t="s">
        <v>121</v>
      </c>
      <c r="G677" s="74">
        <v>17.399999999999999</v>
      </c>
      <c r="H677" s="74">
        <v>0</v>
      </c>
      <c r="I677" s="75">
        <v>0</v>
      </c>
    </row>
    <row r="678" spans="1:9" ht="173.25" x14ac:dyDescent="0.25">
      <c r="A678" s="84" t="s">
        <v>189</v>
      </c>
      <c r="B678" s="89">
        <v>923</v>
      </c>
      <c r="C678" s="85">
        <v>1</v>
      </c>
      <c r="D678" s="85">
        <v>6</v>
      </c>
      <c r="E678" s="71" t="s">
        <v>731</v>
      </c>
      <c r="F678" s="72" t="s">
        <v>114</v>
      </c>
      <c r="G678" s="74">
        <v>1726.2</v>
      </c>
      <c r="H678" s="74">
        <v>684.7</v>
      </c>
      <c r="I678" s="75">
        <v>0.39665160468080179</v>
      </c>
    </row>
    <row r="679" spans="1:9" ht="78.75" x14ac:dyDescent="0.25">
      <c r="A679" s="84" t="s">
        <v>136</v>
      </c>
      <c r="B679" s="89">
        <v>923</v>
      </c>
      <c r="C679" s="85">
        <v>1</v>
      </c>
      <c r="D679" s="85">
        <v>6</v>
      </c>
      <c r="E679" s="71" t="s">
        <v>731</v>
      </c>
      <c r="F679" s="72" t="s">
        <v>137</v>
      </c>
      <c r="G679" s="74">
        <v>1726.2</v>
      </c>
      <c r="H679" s="74">
        <v>684.7</v>
      </c>
      <c r="I679" s="75">
        <v>0.39665160468080179</v>
      </c>
    </row>
    <row r="680" spans="1:9" x14ac:dyDescent="0.25">
      <c r="A680" s="84" t="s">
        <v>547</v>
      </c>
      <c r="B680" s="89">
        <v>923</v>
      </c>
      <c r="C680" s="85">
        <v>7</v>
      </c>
      <c r="D680" s="85">
        <v>0</v>
      </c>
      <c r="E680" s="71" t="s">
        <v>114</v>
      </c>
      <c r="F680" s="72" t="s">
        <v>114</v>
      </c>
      <c r="G680" s="74">
        <v>10</v>
      </c>
      <c r="H680" s="74">
        <v>8</v>
      </c>
      <c r="I680" s="75">
        <v>0.8</v>
      </c>
    </row>
    <row r="681" spans="1:9" ht="31.5" x14ac:dyDescent="0.25">
      <c r="A681" s="84" t="s">
        <v>129</v>
      </c>
      <c r="B681" s="89">
        <v>923</v>
      </c>
      <c r="C681" s="85">
        <v>7</v>
      </c>
      <c r="D681" s="85">
        <v>5</v>
      </c>
      <c r="E681" s="71" t="s">
        <v>114</v>
      </c>
      <c r="F681" s="72" t="s">
        <v>114</v>
      </c>
      <c r="G681" s="74">
        <v>10</v>
      </c>
      <c r="H681" s="74">
        <v>8</v>
      </c>
      <c r="I681" s="75">
        <v>0.8</v>
      </c>
    </row>
    <row r="682" spans="1:9" x14ac:dyDescent="0.25">
      <c r="A682" s="84" t="s">
        <v>505</v>
      </c>
      <c r="B682" s="89">
        <v>923</v>
      </c>
      <c r="C682" s="85">
        <v>7</v>
      </c>
      <c r="D682" s="85">
        <v>5</v>
      </c>
      <c r="E682" s="71" t="s">
        <v>506</v>
      </c>
      <c r="F682" s="72" t="s">
        <v>114</v>
      </c>
      <c r="G682" s="74">
        <v>10</v>
      </c>
      <c r="H682" s="74">
        <v>8</v>
      </c>
      <c r="I682" s="75">
        <v>0.8</v>
      </c>
    </row>
    <row r="683" spans="1:9" ht="35.25" customHeight="1" x14ac:dyDescent="0.25">
      <c r="A683" s="84" t="s">
        <v>515</v>
      </c>
      <c r="B683" s="89">
        <v>923</v>
      </c>
      <c r="C683" s="85">
        <v>7</v>
      </c>
      <c r="D683" s="85">
        <v>5</v>
      </c>
      <c r="E683" s="71" t="s">
        <v>516</v>
      </c>
      <c r="F683" s="72" t="s">
        <v>114</v>
      </c>
      <c r="G683" s="74">
        <v>10</v>
      </c>
      <c r="H683" s="74">
        <v>8</v>
      </c>
      <c r="I683" s="75">
        <v>0.8</v>
      </c>
    </row>
    <row r="684" spans="1:9" ht="31.5" x14ac:dyDescent="0.25">
      <c r="A684" s="84" t="s">
        <v>519</v>
      </c>
      <c r="B684" s="89">
        <v>923</v>
      </c>
      <c r="C684" s="85">
        <v>7</v>
      </c>
      <c r="D684" s="85">
        <v>5</v>
      </c>
      <c r="E684" s="71" t="s">
        <v>520</v>
      </c>
      <c r="F684" s="72" t="s">
        <v>114</v>
      </c>
      <c r="G684" s="74">
        <v>10</v>
      </c>
      <c r="H684" s="74">
        <v>8</v>
      </c>
      <c r="I684" s="75">
        <v>0.8</v>
      </c>
    </row>
    <row r="685" spans="1:9" ht="31.5" x14ac:dyDescent="0.25">
      <c r="A685" s="84" t="s">
        <v>127</v>
      </c>
      <c r="B685" s="89">
        <v>923</v>
      </c>
      <c r="C685" s="85">
        <v>7</v>
      </c>
      <c r="D685" s="85">
        <v>5</v>
      </c>
      <c r="E685" s="71" t="s">
        <v>521</v>
      </c>
      <c r="F685" s="72" t="s">
        <v>114</v>
      </c>
      <c r="G685" s="74">
        <v>10</v>
      </c>
      <c r="H685" s="74">
        <v>8</v>
      </c>
      <c r="I685" s="75">
        <v>0.8</v>
      </c>
    </row>
    <row r="686" spans="1:9" ht="31.5" x14ac:dyDescent="0.25">
      <c r="A686" s="84" t="s">
        <v>120</v>
      </c>
      <c r="B686" s="89">
        <v>923</v>
      </c>
      <c r="C686" s="85">
        <v>7</v>
      </c>
      <c r="D686" s="85">
        <v>5</v>
      </c>
      <c r="E686" s="71" t="s">
        <v>521</v>
      </c>
      <c r="F686" s="72" t="s">
        <v>121</v>
      </c>
      <c r="G686" s="74">
        <v>10</v>
      </c>
      <c r="H686" s="74">
        <v>8</v>
      </c>
      <c r="I686" s="75">
        <v>0.8</v>
      </c>
    </row>
    <row r="687" spans="1:9" s="69" customFormat="1" x14ac:dyDescent="0.25">
      <c r="A687" s="172" t="s">
        <v>539</v>
      </c>
      <c r="B687" s="173"/>
      <c r="C687" s="173"/>
      <c r="D687" s="173"/>
      <c r="E687" s="173"/>
      <c r="F687" s="174"/>
      <c r="G687" s="67">
        <v>1493110</v>
      </c>
      <c r="H687" s="67">
        <v>837106.2</v>
      </c>
      <c r="I687" s="68">
        <v>0.56064603411670944</v>
      </c>
    </row>
    <row r="691" spans="1:9" x14ac:dyDescent="0.25">
      <c r="A691" s="76" t="s">
        <v>626</v>
      </c>
      <c r="B691" s="76"/>
      <c r="C691" s="76"/>
      <c r="H691" s="175" t="s">
        <v>627</v>
      </c>
      <c r="I691" s="175"/>
    </row>
  </sheetData>
  <autoFilter ref="A12:I687" xr:uid="{00000000-0009-0000-0000-000003000000}"/>
  <mergeCells count="8">
    <mergeCell ref="A687:F687"/>
    <mergeCell ref="H691:I691"/>
    <mergeCell ref="A10:I10"/>
    <mergeCell ref="A13:A14"/>
    <mergeCell ref="B13:F13"/>
    <mergeCell ref="G13:G14"/>
    <mergeCell ref="H13:H14"/>
    <mergeCell ref="I13:I14"/>
  </mergeCells>
  <pageMargins left="0.78740157480314965" right="0.39370078740157483" top="0.78740157480314965" bottom="0.59055118110236227" header="0.51181102362204722" footer="0.51181102362204722"/>
  <pageSetup paperSize="9" scale="67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workbookViewId="0">
      <selection activeCell="G8" sqref="G8"/>
    </sheetView>
  </sheetViews>
  <sheetFormatPr defaultColWidth="9.7109375" defaultRowHeight="15" x14ac:dyDescent="0.25"/>
  <cols>
    <col min="1" max="1" width="11" style="90" customWidth="1"/>
    <col min="2" max="2" width="36.42578125" style="90" customWidth="1"/>
    <col min="3" max="3" width="18.42578125" style="90" customWidth="1"/>
    <col min="4" max="4" width="18" style="111" customWidth="1"/>
    <col min="5" max="5" width="16.5703125" style="111" customWidth="1"/>
    <col min="6" max="256" width="9.7109375" style="90"/>
    <col min="257" max="257" width="11" style="90" customWidth="1"/>
    <col min="258" max="258" width="36.42578125" style="90" customWidth="1"/>
    <col min="259" max="259" width="18.42578125" style="90" customWidth="1"/>
    <col min="260" max="260" width="18" style="90" customWidth="1"/>
    <col min="261" max="261" width="16.5703125" style="90" customWidth="1"/>
    <col min="262" max="512" width="9.7109375" style="90"/>
    <col min="513" max="513" width="11" style="90" customWidth="1"/>
    <col min="514" max="514" width="36.42578125" style="90" customWidth="1"/>
    <col min="515" max="515" width="18.42578125" style="90" customWidth="1"/>
    <col min="516" max="516" width="18" style="90" customWidth="1"/>
    <col min="517" max="517" width="16.5703125" style="90" customWidth="1"/>
    <col min="518" max="768" width="9.7109375" style="90"/>
    <col min="769" max="769" width="11" style="90" customWidth="1"/>
    <col min="770" max="770" width="36.42578125" style="90" customWidth="1"/>
    <col min="771" max="771" width="18.42578125" style="90" customWidth="1"/>
    <col min="772" max="772" width="18" style="90" customWidth="1"/>
    <col min="773" max="773" width="16.5703125" style="90" customWidth="1"/>
    <col min="774" max="1024" width="9.7109375" style="90"/>
    <col min="1025" max="1025" width="11" style="90" customWidth="1"/>
    <col min="1026" max="1026" width="36.42578125" style="90" customWidth="1"/>
    <col min="1027" max="1027" width="18.42578125" style="90" customWidth="1"/>
    <col min="1028" max="1028" width="18" style="90" customWidth="1"/>
    <col min="1029" max="1029" width="16.5703125" style="90" customWidth="1"/>
    <col min="1030" max="1280" width="9.7109375" style="90"/>
    <col min="1281" max="1281" width="11" style="90" customWidth="1"/>
    <col min="1282" max="1282" width="36.42578125" style="90" customWidth="1"/>
    <col min="1283" max="1283" width="18.42578125" style="90" customWidth="1"/>
    <col min="1284" max="1284" width="18" style="90" customWidth="1"/>
    <col min="1285" max="1285" width="16.5703125" style="90" customWidth="1"/>
    <col min="1286" max="1536" width="9.7109375" style="90"/>
    <col min="1537" max="1537" width="11" style="90" customWidth="1"/>
    <col min="1538" max="1538" width="36.42578125" style="90" customWidth="1"/>
    <col min="1539" max="1539" width="18.42578125" style="90" customWidth="1"/>
    <col min="1540" max="1540" width="18" style="90" customWidth="1"/>
    <col min="1541" max="1541" width="16.5703125" style="90" customWidth="1"/>
    <col min="1542" max="1792" width="9.7109375" style="90"/>
    <col min="1793" max="1793" width="11" style="90" customWidth="1"/>
    <col min="1794" max="1794" width="36.42578125" style="90" customWidth="1"/>
    <col min="1795" max="1795" width="18.42578125" style="90" customWidth="1"/>
    <col min="1796" max="1796" width="18" style="90" customWidth="1"/>
    <col min="1797" max="1797" width="16.5703125" style="90" customWidth="1"/>
    <col min="1798" max="2048" width="9.7109375" style="90"/>
    <col min="2049" max="2049" width="11" style="90" customWidth="1"/>
    <col min="2050" max="2050" width="36.42578125" style="90" customWidth="1"/>
    <col min="2051" max="2051" width="18.42578125" style="90" customWidth="1"/>
    <col min="2052" max="2052" width="18" style="90" customWidth="1"/>
    <col min="2053" max="2053" width="16.5703125" style="90" customWidth="1"/>
    <col min="2054" max="2304" width="9.7109375" style="90"/>
    <col min="2305" max="2305" width="11" style="90" customWidth="1"/>
    <col min="2306" max="2306" width="36.42578125" style="90" customWidth="1"/>
    <col min="2307" max="2307" width="18.42578125" style="90" customWidth="1"/>
    <col min="2308" max="2308" width="18" style="90" customWidth="1"/>
    <col min="2309" max="2309" width="16.5703125" style="90" customWidth="1"/>
    <col min="2310" max="2560" width="9.7109375" style="90"/>
    <col min="2561" max="2561" width="11" style="90" customWidth="1"/>
    <col min="2562" max="2562" width="36.42578125" style="90" customWidth="1"/>
    <col min="2563" max="2563" width="18.42578125" style="90" customWidth="1"/>
    <col min="2564" max="2564" width="18" style="90" customWidth="1"/>
    <col min="2565" max="2565" width="16.5703125" style="90" customWidth="1"/>
    <col min="2566" max="2816" width="9.7109375" style="90"/>
    <col min="2817" max="2817" width="11" style="90" customWidth="1"/>
    <col min="2818" max="2818" width="36.42578125" style="90" customWidth="1"/>
    <col min="2819" max="2819" width="18.42578125" style="90" customWidth="1"/>
    <col min="2820" max="2820" width="18" style="90" customWidth="1"/>
    <col min="2821" max="2821" width="16.5703125" style="90" customWidth="1"/>
    <col min="2822" max="3072" width="9.7109375" style="90"/>
    <col min="3073" max="3073" width="11" style="90" customWidth="1"/>
    <col min="3074" max="3074" width="36.42578125" style="90" customWidth="1"/>
    <col min="3075" max="3075" width="18.42578125" style="90" customWidth="1"/>
    <col min="3076" max="3076" width="18" style="90" customWidth="1"/>
    <col min="3077" max="3077" width="16.5703125" style="90" customWidth="1"/>
    <col min="3078" max="3328" width="9.7109375" style="90"/>
    <col min="3329" max="3329" width="11" style="90" customWidth="1"/>
    <col min="3330" max="3330" width="36.42578125" style="90" customWidth="1"/>
    <col min="3331" max="3331" width="18.42578125" style="90" customWidth="1"/>
    <col min="3332" max="3332" width="18" style="90" customWidth="1"/>
    <col min="3333" max="3333" width="16.5703125" style="90" customWidth="1"/>
    <col min="3334" max="3584" width="9.7109375" style="90"/>
    <col min="3585" max="3585" width="11" style="90" customWidth="1"/>
    <col min="3586" max="3586" width="36.42578125" style="90" customWidth="1"/>
    <col min="3587" max="3587" width="18.42578125" style="90" customWidth="1"/>
    <col min="3588" max="3588" width="18" style="90" customWidth="1"/>
    <col min="3589" max="3589" width="16.5703125" style="90" customWidth="1"/>
    <col min="3590" max="3840" width="9.7109375" style="90"/>
    <col min="3841" max="3841" width="11" style="90" customWidth="1"/>
    <col min="3842" max="3842" width="36.42578125" style="90" customWidth="1"/>
    <col min="3843" max="3843" width="18.42578125" style="90" customWidth="1"/>
    <col min="3844" max="3844" width="18" style="90" customWidth="1"/>
    <col min="3845" max="3845" width="16.5703125" style="90" customWidth="1"/>
    <col min="3846" max="4096" width="9.7109375" style="90"/>
    <col min="4097" max="4097" width="11" style="90" customWidth="1"/>
    <col min="4098" max="4098" width="36.42578125" style="90" customWidth="1"/>
    <col min="4099" max="4099" width="18.42578125" style="90" customWidth="1"/>
    <col min="4100" max="4100" width="18" style="90" customWidth="1"/>
    <col min="4101" max="4101" width="16.5703125" style="90" customWidth="1"/>
    <col min="4102" max="4352" width="9.7109375" style="90"/>
    <col min="4353" max="4353" width="11" style="90" customWidth="1"/>
    <col min="4354" max="4354" width="36.42578125" style="90" customWidth="1"/>
    <col min="4355" max="4355" width="18.42578125" style="90" customWidth="1"/>
    <col min="4356" max="4356" width="18" style="90" customWidth="1"/>
    <col min="4357" max="4357" width="16.5703125" style="90" customWidth="1"/>
    <col min="4358" max="4608" width="9.7109375" style="90"/>
    <col min="4609" max="4609" width="11" style="90" customWidth="1"/>
    <col min="4610" max="4610" width="36.42578125" style="90" customWidth="1"/>
    <col min="4611" max="4611" width="18.42578125" style="90" customWidth="1"/>
    <col min="4612" max="4612" width="18" style="90" customWidth="1"/>
    <col min="4613" max="4613" width="16.5703125" style="90" customWidth="1"/>
    <col min="4614" max="4864" width="9.7109375" style="90"/>
    <col min="4865" max="4865" width="11" style="90" customWidth="1"/>
    <col min="4866" max="4866" width="36.42578125" style="90" customWidth="1"/>
    <col min="4867" max="4867" width="18.42578125" style="90" customWidth="1"/>
    <col min="4868" max="4868" width="18" style="90" customWidth="1"/>
    <col min="4869" max="4869" width="16.5703125" style="90" customWidth="1"/>
    <col min="4870" max="5120" width="9.7109375" style="90"/>
    <col min="5121" max="5121" width="11" style="90" customWidth="1"/>
    <col min="5122" max="5122" width="36.42578125" style="90" customWidth="1"/>
    <col min="5123" max="5123" width="18.42578125" style="90" customWidth="1"/>
    <col min="5124" max="5124" width="18" style="90" customWidth="1"/>
    <col min="5125" max="5125" width="16.5703125" style="90" customWidth="1"/>
    <col min="5126" max="5376" width="9.7109375" style="90"/>
    <col min="5377" max="5377" width="11" style="90" customWidth="1"/>
    <col min="5378" max="5378" width="36.42578125" style="90" customWidth="1"/>
    <col min="5379" max="5379" width="18.42578125" style="90" customWidth="1"/>
    <col min="5380" max="5380" width="18" style="90" customWidth="1"/>
    <col min="5381" max="5381" width="16.5703125" style="90" customWidth="1"/>
    <col min="5382" max="5632" width="9.7109375" style="90"/>
    <col min="5633" max="5633" width="11" style="90" customWidth="1"/>
    <col min="5634" max="5634" width="36.42578125" style="90" customWidth="1"/>
    <col min="5635" max="5635" width="18.42578125" style="90" customWidth="1"/>
    <col min="5636" max="5636" width="18" style="90" customWidth="1"/>
    <col min="5637" max="5637" width="16.5703125" style="90" customWidth="1"/>
    <col min="5638" max="5888" width="9.7109375" style="90"/>
    <col min="5889" max="5889" width="11" style="90" customWidth="1"/>
    <col min="5890" max="5890" width="36.42578125" style="90" customWidth="1"/>
    <col min="5891" max="5891" width="18.42578125" style="90" customWidth="1"/>
    <col min="5892" max="5892" width="18" style="90" customWidth="1"/>
    <col min="5893" max="5893" width="16.5703125" style="90" customWidth="1"/>
    <col min="5894" max="6144" width="9.7109375" style="90"/>
    <col min="6145" max="6145" width="11" style="90" customWidth="1"/>
    <col min="6146" max="6146" width="36.42578125" style="90" customWidth="1"/>
    <col min="6147" max="6147" width="18.42578125" style="90" customWidth="1"/>
    <col min="6148" max="6148" width="18" style="90" customWidth="1"/>
    <col min="6149" max="6149" width="16.5703125" style="90" customWidth="1"/>
    <col min="6150" max="6400" width="9.7109375" style="90"/>
    <col min="6401" max="6401" width="11" style="90" customWidth="1"/>
    <col min="6402" max="6402" width="36.42578125" style="90" customWidth="1"/>
    <col min="6403" max="6403" width="18.42578125" style="90" customWidth="1"/>
    <col min="6404" max="6404" width="18" style="90" customWidth="1"/>
    <col min="6405" max="6405" width="16.5703125" style="90" customWidth="1"/>
    <col min="6406" max="6656" width="9.7109375" style="90"/>
    <col min="6657" max="6657" width="11" style="90" customWidth="1"/>
    <col min="6658" max="6658" width="36.42578125" style="90" customWidth="1"/>
    <col min="6659" max="6659" width="18.42578125" style="90" customWidth="1"/>
    <col min="6660" max="6660" width="18" style="90" customWidth="1"/>
    <col min="6661" max="6661" width="16.5703125" style="90" customWidth="1"/>
    <col min="6662" max="6912" width="9.7109375" style="90"/>
    <col min="6913" max="6913" width="11" style="90" customWidth="1"/>
    <col min="6914" max="6914" width="36.42578125" style="90" customWidth="1"/>
    <col min="6915" max="6915" width="18.42578125" style="90" customWidth="1"/>
    <col min="6916" max="6916" width="18" style="90" customWidth="1"/>
    <col min="6917" max="6917" width="16.5703125" style="90" customWidth="1"/>
    <col min="6918" max="7168" width="9.7109375" style="90"/>
    <col min="7169" max="7169" width="11" style="90" customWidth="1"/>
    <col min="7170" max="7170" width="36.42578125" style="90" customWidth="1"/>
    <col min="7171" max="7171" width="18.42578125" style="90" customWidth="1"/>
    <col min="7172" max="7172" width="18" style="90" customWidth="1"/>
    <col min="7173" max="7173" width="16.5703125" style="90" customWidth="1"/>
    <col min="7174" max="7424" width="9.7109375" style="90"/>
    <col min="7425" max="7425" width="11" style="90" customWidth="1"/>
    <col min="7426" max="7426" width="36.42578125" style="90" customWidth="1"/>
    <col min="7427" max="7427" width="18.42578125" style="90" customWidth="1"/>
    <col min="7428" max="7428" width="18" style="90" customWidth="1"/>
    <col min="7429" max="7429" width="16.5703125" style="90" customWidth="1"/>
    <col min="7430" max="7680" width="9.7109375" style="90"/>
    <col min="7681" max="7681" width="11" style="90" customWidth="1"/>
    <col min="7682" max="7682" width="36.42578125" style="90" customWidth="1"/>
    <col min="7683" max="7683" width="18.42578125" style="90" customWidth="1"/>
    <col min="7684" max="7684" width="18" style="90" customWidth="1"/>
    <col min="7685" max="7685" width="16.5703125" style="90" customWidth="1"/>
    <col min="7686" max="7936" width="9.7109375" style="90"/>
    <col min="7937" max="7937" width="11" style="90" customWidth="1"/>
    <col min="7938" max="7938" width="36.42578125" style="90" customWidth="1"/>
    <col min="7939" max="7939" width="18.42578125" style="90" customWidth="1"/>
    <col min="7940" max="7940" width="18" style="90" customWidth="1"/>
    <col min="7941" max="7941" width="16.5703125" style="90" customWidth="1"/>
    <col min="7942" max="8192" width="9.7109375" style="90"/>
    <col min="8193" max="8193" width="11" style="90" customWidth="1"/>
    <col min="8194" max="8194" width="36.42578125" style="90" customWidth="1"/>
    <col min="8195" max="8195" width="18.42578125" style="90" customWidth="1"/>
    <col min="8196" max="8196" width="18" style="90" customWidth="1"/>
    <col min="8197" max="8197" width="16.5703125" style="90" customWidth="1"/>
    <col min="8198" max="8448" width="9.7109375" style="90"/>
    <col min="8449" max="8449" width="11" style="90" customWidth="1"/>
    <col min="8450" max="8450" width="36.42578125" style="90" customWidth="1"/>
    <col min="8451" max="8451" width="18.42578125" style="90" customWidth="1"/>
    <col min="8452" max="8452" width="18" style="90" customWidth="1"/>
    <col min="8453" max="8453" width="16.5703125" style="90" customWidth="1"/>
    <col min="8454" max="8704" width="9.7109375" style="90"/>
    <col min="8705" max="8705" width="11" style="90" customWidth="1"/>
    <col min="8706" max="8706" width="36.42578125" style="90" customWidth="1"/>
    <col min="8707" max="8707" width="18.42578125" style="90" customWidth="1"/>
    <col min="8708" max="8708" width="18" style="90" customWidth="1"/>
    <col min="8709" max="8709" width="16.5703125" style="90" customWidth="1"/>
    <col min="8710" max="8960" width="9.7109375" style="90"/>
    <col min="8961" max="8961" width="11" style="90" customWidth="1"/>
    <col min="8962" max="8962" width="36.42578125" style="90" customWidth="1"/>
    <col min="8963" max="8963" width="18.42578125" style="90" customWidth="1"/>
    <col min="8964" max="8964" width="18" style="90" customWidth="1"/>
    <col min="8965" max="8965" width="16.5703125" style="90" customWidth="1"/>
    <col min="8966" max="9216" width="9.7109375" style="90"/>
    <col min="9217" max="9217" width="11" style="90" customWidth="1"/>
    <col min="9218" max="9218" width="36.42578125" style="90" customWidth="1"/>
    <col min="9219" max="9219" width="18.42578125" style="90" customWidth="1"/>
    <col min="9220" max="9220" width="18" style="90" customWidth="1"/>
    <col min="9221" max="9221" width="16.5703125" style="90" customWidth="1"/>
    <col min="9222" max="9472" width="9.7109375" style="90"/>
    <col min="9473" max="9473" width="11" style="90" customWidth="1"/>
    <col min="9474" max="9474" width="36.42578125" style="90" customWidth="1"/>
    <col min="9475" max="9475" width="18.42578125" style="90" customWidth="1"/>
    <col min="9476" max="9476" width="18" style="90" customWidth="1"/>
    <col min="9477" max="9477" width="16.5703125" style="90" customWidth="1"/>
    <col min="9478" max="9728" width="9.7109375" style="90"/>
    <col min="9729" max="9729" width="11" style="90" customWidth="1"/>
    <col min="9730" max="9730" width="36.42578125" style="90" customWidth="1"/>
    <col min="9731" max="9731" width="18.42578125" style="90" customWidth="1"/>
    <col min="9732" max="9732" width="18" style="90" customWidth="1"/>
    <col min="9733" max="9733" width="16.5703125" style="90" customWidth="1"/>
    <col min="9734" max="9984" width="9.7109375" style="90"/>
    <col min="9985" max="9985" width="11" style="90" customWidth="1"/>
    <col min="9986" max="9986" width="36.42578125" style="90" customWidth="1"/>
    <col min="9987" max="9987" width="18.42578125" style="90" customWidth="1"/>
    <col min="9988" max="9988" width="18" style="90" customWidth="1"/>
    <col min="9989" max="9989" width="16.5703125" style="90" customWidth="1"/>
    <col min="9990" max="10240" width="9.7109375" style="90"/>
    <col min="10241" max="10241" width="11" style="90" customWidth="1"/>
    <col min="10242" max="10242" width="36.42578125" style="90" customWidth="1"/>
    <col min="10243" max="10243" width="18.42578125" style="90" customWidth="1"/>
    <col min="10244" max="10244" width="18" style="90" customWidth="1"/>
    <col min="10245" max="10245" width="16.5703125" style="90" customWidth="1"/>
    <col min="10246" max="10496" width="9.7109375" style="90"/>
    <col min="10497" max="10497" width="11" style="90" customWidth="1"/>
    <col min="10498" max="10498" width="36.42578125" style="90" customWidth="1"/>
    <col min="10499" max="10499" width="18.42578125" style="90" customWidth="1"/>
    <col min="10500" max="10500" width="18" style="90" customWidth="1"/>
    <col min="10501" max="10501" width="16.5703125" style="90" customWidth="1"/>
    <col min="10502" max="10752" width="9.7109375" style="90"/>
    <col min="10753" max="10753" width="11" style="90" customWidth="1"/>
    <col min="10754" max="10754" width="36.42578125" style="90" customWidth="1"/>
    <col min="10755" max="10755" width="18.42578125" style="90" customWidth="1"/>
    <col min="10756" max="10756" width="18" style="90" customWidth="1"/>
    <col min="10757" max="10757" width="16.5703125" style="90" customWidth="1"/>
    <col min="10758" max="11008" width="9.7109375" style="90"/>
    <col min="11009" max="11009" width="11" style="90" customWidth="1"/>
    <col min="11010" max="11010" width="36.42578125" style="90" customWidth="1"/>
    <col min="11011" max="11011" width="18.42578125" style="90" customWidth="1"/>
    <col min="11012" max="11012" width="18" style="90" customWidth="1"/>
    <col min="11013" max="11013" width="16.5703125" style="90" customWidth="1"/>
    <col min="11014" max="11264" width="9.7109375" style="90"/>
    <col min="11265" max="11265" width="11" style="90" customWidth="1"/>
    <col min="11266" max="11266" width="36.42578125" style="90" customWidth="1"/>
    <col min="11267" max="11267" width="18.42578125" style="90" customWidth="1"/>
    <col min="11268" max="11268" width="18" style="90" customWidth="1"/>
    <col min="11269" max="11269" width="16.5703125" style="90" customWidth="1"/>
    <col min="11270" max="11520" width="9.7109375" style="90"/>
    <col min="11521" max="11521" width="11" style="90" customWidth="1"/>
    <col min="11522" max="11522" width="36.42578125" style="90" customWidth="1"/>
    <col min="11523" max="11523" width="18.42578125" style="90" customWidth="1"/>
    <col min="11524" max="11524" width="18" style="90" customWidth="1"/>
    <col min="11525" max="11525" width="16.5703125" style="90" customWidth="1"/>
    <col min="11526" max="11776" width="9.7109375" style="90"/>
    <col min="11777" max="11777" width="11" style="90" customWidth="1"/>
    <col min="11778" max="11778" width="36.42578125" style="90" customWidth="1"/>
    <col min="11779" max="11779" width="18.42578125" style="90" customWidth="1"/>
    <col min="11780" max="11780" width="18" style="90" customWidth="1"/>
    <col min="11781" max="11781" width="16.5703125" style="90" customWidth="1"/>
    <col min="11782" max="12032" width="9.7109375" style="90"/>
    <col min="12033" max="12033" width="11" style="90" customWidth="1"/>
    <col min="12034" max="12034" width="36.42578125" style="90" customWidth="1"/>
    <col min="12035" max="12035" width="18.42578125" style="90" customWidth="1"/>
    <col min="12036" max="12036" width="18" style="90" customWidth="1"/>
    <col min="12037" max="12037" width="16.5703125" style="90" customWidth="1"/>
    <col min="12038" max="12288" width="9.7109375" style="90"/>
    <col min="12289" max="12289" width="11" style="90" customWidth="1"/>
    <col min="12290" max="12290" width="36.42578125" style="90" customWidth="1"/>
    <col min="12291" max="12291" width="18.42578125" style="90" customWidth="1"/>
    <col min="12292" max="12292" width="18" style="90" customWidth="1"/>
    <col min="12293" max="12293" width="16.5703125" style="90" customWidth="1"/>
    <col min="12294" max="12544" width="9.7109375" style="90"/>
    <col min="12545" max="12545" width="11" style="90" customWidth="1"/>
    <col min="12546" max="12546" width="36.42578125" style="90" customWidth="1"/>
    <col min="12547" max="12547" width="18.42578125" style="90" customWidth="1"/>
    <col min="12548" max="12548" width="18" style="90" customWidth="1"/>
    <col min="12549" max="12549" width="16.5703125" style="90" customWidth="1"/>
    <col min="12550" max="12800" width="9.7109375" style="90"/>
    <col min="12801" max="12801" width="11" style="90" customWidth="1"/>
    <col min="12802" max="12802" width="36.42578125" style="90" customWidth="1"/>
    <col min="12803" max="12803" width="18.42578125" style="90" customWidth="1"/>
    <col min="12804" max="12804" width="18" style="90" customWidth="1"/>
    <col min="12805" max="12805" width="16.5703125" style="90" customWidth="1"/>
    <col min="12806" max="13056" width="9.7109375" style="90"/>
    <col min="13057" max="13057" width="11" style="90" customWidth="1"/>
    <col min="13058" max="13058" width="36.42578125" style="90" customWidth="1"/>
    <col min="13059" max="13059" width="18.42578125" style="90" customWidth="1"/>
    <col min="13060" max="13060" width="18" style="90" customWidth="1"/>
    <col min="13061" max="13061" width="16.5703125" style="90" customWidth="1"/>
    <col min="13062" max="13312" width="9.7109375" style="90"/>
    <col min="13313" max="13313" width="11" style="90" customWidth="1"/>
    <col min="13314" max="13314" width="36.42578125" style="90" customWidth="1"/>
    <col min="13315" max="13315" width="18.42578125" style="90" customWidth="1"/>
    <col min="13316" max="13316" width="18" style="90" customWidth="1"/>
    <col min="13317" max="13317" width="16.5703125" style="90" customWidth="1"/>
    <col min="13318" max="13568" width="9.7109375" style="90"/>
    <col min="13569" max="13569" width="11" style="90" customWidth="1"/>
    <col min="13570" max="13570" width="36.42578125" style="90" customWidth="1"/>
    <col min="13571" max="13571" width="18.42578125" style="90" customWidth="1"/>
    <col min="13572" max="13572" width="18" style="90" customWidth="1"/>
    <col min="13573" max="13573" width="16.5703125" style="90" customWidth="1"/>
    <col min="13574" max="13824" width="9.7109375" style="90"/>
    <col min="13825" max="13825" width="11" style="90" customWidth="1"/>
    <col min="13826" max="13826" width="36.42578125" style="90" customWidth="1"/>
    <col min="13827" max="13827" width="18.42578125" style="90" customWidth="1"/>
    <col min="13828" max="13828" width="18" style="90" customWidth="1"/>
    <col min="13829" max="13829" width="16.5703125" style="90" customWidth="1"/>
    <col min="13830" max="14080" width="9.7109375" style="90"/>
    <col min="14081" max="14081" width="11" style="90" customWidth="1"/>
    <col min="14082" max="14082" width="36.42578125" style="90" customWidth="1"/>
    <col min="14083" max="14083" width="18.42578125" style="90" customWidth="1"/>
    <col min="14084" max="14084" width="18" style="90" customWidth="1"/>
    <col min="14085" max="14085" width="16.5703125" style="90" customWidth="1"/>
    <col min="14086" max="14336" width="9.7109375" style="90"/>
    <col min="14337" max="14337" width="11" style="90" customWidth="1"/>
    <col min="14338" max="14338" width="36.42578125" style="90" customWidth="1"/>
    <col min="14339" max="14339" width="18.42578125" style="90" customWidth="1"/>
    <col min="14340" max="14340" width="18" style="90" customWidth="1"/>
    <col min="14341" max="14341" width="16.5703125" style="90" customWidth="1"/>
    <col min="14342" max="14592" width="9.7109375" style="90"/>
    <col min="14593" max="14593" width="11" style="90" customWidth="1"/>
    <col min="14594" max="14594" width="36.42578125" style="90" customWidth="1"/>
    <col min="14595" max="14595" width="18.42578125" style="90" customWidth="1"/>
    <col min="14596" max="14596" width="18" style="90" customWidth="1"/>
    <col min="14597" max="14597" width="16.5703125" style="90" customWidth="1"/>
    <col min="14598" max="14848" width="9.7109375" style="90"/>
    <col min="14849" max="14849" width="11" style="90" customWidth="1"/>
    <col min="14850" max="14850" width="36.42578125" style="90" customWidth="1"/>
    <col min="14851" max="14851" width="18.42578125" style="90" customWidth="1"/>
    <col min="14852" max="14852" width="18" style="90" customWidth="1"/>
    <col min="14853" max="14853" width="16.5703125" style="90" customWidth="1"/>
    <col min="14854" max="15104" width="9.7109375" style="90"/>
    <col min="15105" max="15105" width="11" style="90" customWidth="1"/>
    <col min="15106" max="15106" width="36.42578125" style="90" customWidth="1"/>
    <col min="15107" max="15107" width="18.42578125" style="90" customWidth="1"/>
    <col min="15108" max="15108" width="18" style="90" customWidth="1"/>
    <col min="15109" max="15109" width="16.5703125" style="90" customWidth="1"/>
    <col min="15110" max="15360" width="9.7109375" style="90"/>
    <col min="15361" max="15361" width="11" style="90" customWidth="1"/>
    <col min="15362" max="15362" width="36.42578125" style="90" customWidth="1"/>
    <col min="15363" max="15363" width="18.42578125" style="90" customWidth="1"/>
    <col min="15364" max="15364" width="18" style="90" customWidth="1"/>
    <col min="15365" max="15365" width="16.5703125" style="90" customWidth="1"/>
    <col min="15366" max="15616" width="9.7109375" style="90"/>
    <col min="15617" max="15617" width="11" style="90" customWidth="1"/>
    <col min="15618" max="15618" width="36.42578125" style="90" customWidth="1"/>
    <col min="15619" max="15619" width="18.42578125" style="90" customWidth="1"/>
    <col min="15620" max="15620" width="18" style="90" customWidth="1"/>
    <col min="15621" max="15621" width="16.5703125" style="90" customWidth="1"/>
    <col min="15622" max="15872" width="9.7109375" style="90"/>
    <col min="15873" max="15873" width="11" style="90" customWidth="1"/>
    <col min="15874" max="15874" width="36.42578125" style="90" customWidth="1"/>
    <col min="15875" max="15875" width="18.42578125" style="90" customWidth="1"/>
    <col min="15876" max="15876" width="18" style="90" customWidth="1"/>
    <col min="15877" max="15877" width="16.5703125" style="90" customWidth="1"/>
    <col min="15878" max="16128" width="9.7109375" style="90"/>
    <col min="16129" max="16129" width="11" style="90" customWidth="1"/>
    <col min="16130" max="16130" width="36.42578125" style="90" customWidth="1"/>
    <col min="16131" max="16131" width="18.42578125" style="90" customWidth="1"/>
    <col min="16132" max="16132" width="18" style="90" customWidth="1"/>
    <col min="16133" max="16133" width="16.5703125" style="90" customWidth="1"/>
    <col min="16134" max="16384" width="9.7109375" style="90"/>
  </cols>
  <sheetData>
    <row r="1" spans="1:8" x14ac:dyDescent="0.25">
      <c r="C1" s="91"/>
      <c r="D1" s="92"/>
      <c r="E1" s="92"/>
      <c r="F1" s="92"/>
    </row>
    <row r="2" spans="1:8" x14ac:dyDescent="0.25">
      <c r="C2" s="91"/>
      <c r="D2" s="92"/>
      <c r="E2" s="92"/>
      <c r="F2" s="92"/>
    </row>
    <row r="3" spans="1:8" ht="27.6" customHeight="1" x14ac:dyDescent="0.25">
      <c r="C3" s="184"/>
      <c r="D3" s="184"/>
      <c r="E3" s="184"/>
      <c r="F3" s="184"/>
    </row>
    <row r="4" spans="1:8" ht="19.149999999999999" customHeight="1" x14ac:dyDescent="0.25">
      <c r="C4" s="185"/>
      <c r="D4" s="185"/>
      <c r="E4" s="185"/>
      <c r="F4" s="185"/>
    </row>
    <row r="6" spans="1:8" x14ac:dyDescent="0.25">
      <c r="A6" s="93"/>
      <c r="B6" s="93"/>
      <c r="C6" s="93"/>
      <c r="D6" s="94"/>
      <c r="E6" s="94"/>
      <c r="F6" s="93"/>
      <c r="G6" s="93"/>
      <c r="H6" s="93"/>
    </row>
    <row r="7" spans="1:8" x14ac:dyDescent="0.25">
      <c r="A7" s="93"/>
      <c r="B7" s="93"/>
      <c r="C7" s="93"/>
      <c r="D7" s="94"/>
      <c r="E7" s="94"/>
      <c r="F7" s="93"/>
      <c r="G7" s="93"/>
      <c r="H7" s="93"/>
    </row>
    <row r="8" spans="1:8" ht="56.45" customHeight="1" x14ac:dyDescent="0.25">
      <c r="A8" s="186" t="s">
        <v>735</v>
      </c>
      <c r="B8" s="186"/>
      <c r="C8" s="186"/>
      <c r="D8" s="186"/>
      <c r="E8" s="186"/>
      <c r="F8" s="93"/>
      <c r="G8" s="93"/>
      <c r="H8" s="93"/>
    </row>
    <row r="9" spans="1:8" x14ac:dyDescent="0.25">
      <c r="A9" s="93"/>
      <c r="B9" s="93"/>
      <c r="C9" s="93"/>
      <c r="D9" s="94"/>
      <c r="E9" s="94"/>
      <c r="F9" s="93"/>
      <c r="G9" s="93"/>
      <c r="H9" s="93"/>
    </row>
    <row r="10" spans="1:8" x14ac:dyDescent="0.25">
      <c r="A10" s="93"/>
      <c r="B10" s="93"/>
      <c r="D10" s="94"/>
      <c r="E10" s="95" t="s">
        <v>2</v>
      </c>
      <c r="F10" s="93"/>
      <c r="G10" s="93"/>
      <c r="H10" s="93"/>
    </row>
    <row r="11" spans="1:8" ht="38.25" customHeight="1" x14ac:dyDescent="0.25">
      <c r="A11" s="96" t="s">
        <v>563</v>
      </c>
      <c r="B11" s="97" t="s">
        <v>564</v>
      </c>
      <c r="C11" s="98" t="s">
        <v>565</v>
      </c>
      <c r="D11" s="99" t="s">
        <v>3</v>
      </c>
      <c r="E11" s="100" t="s">
        <v>0</v>
      </c>
      <c r="F11" s="93"/>
      <c r="G11" s="93"/>
      <c r="H11" s="93"/>
    </row>
    <row r="12" spans="1:8" ht="18.75" x14ac:dyDescent="0.3">
      <c r="A12" s="101">
        <v>1</v>
      </c>
      <c r="B12" s="102" t="s">
        <v>566</v>
      </c>
      <c r="C12" s="103">
        <v>6141.4</v>
      </c>
      <c r="D12" s="104">
        <v>3541.8</v>
      </c>
      <c r="E12" s="105">
        <f t="shared" ref="E12:E30" si="0">D12/C12</f>
        <v>0.57670889373758438</v>
      </c>
      <c r="F12" s="93"/>
      <c r="G12" s="93"/>
      <c r="H12" s="93"/>
    </row>
    <row r="13" spans="1:8" ht="18.75" x14ac:dyDescent="0.3">
      <c r="A13" s="101">
        <v>2</v>
      </c>
      <c r="B13" s="102" t="s">
        <v>567</v>
      </c>
      <c r="C13" s="103">
        <v>8229.7000000000007</v>
      </c>
      <c r="D13" s="106">
        <v>5277.1</v>
      </c>
      <c r="E13" s="105">
        <f t="shared" si="0"/>
        <v>0.64122629014423371</v>
      </c>
      <c r="F13" s="93"/>
      <c r="G13" s="93"/>
      <c r="H13" s="93"/>
    </row>
    <row r="14" spans="1:8" ht="18.75" x14ac:dyDescent="0.3">
      <c r="A14" s="101">
        <v>3</v>
      </c>
      <c r="B14" s="102" t="s">
        <v>568</v>
      </c>
      <c r="C14" s="103">
        <v>7211.2</v>
      </c>
      <c r="D14" s="106">
        <v>4137.8</v>
      </c>
      <c r="E14" s="105">
        <f t="shared" si="0"/>
        <v>0.57380186376747289</v>
      </c>
      <c r="F14" s="93"/>
      <c r="G14" s="93"/>
      <c r="H14" s="93"/>
    </row>
    <row r="15" spans="1:8" ht="18.75" x14ac:dyDescent="0.3">
      <c r="A15" s="101">
        <v>4</v>
      </c>
      <c r="B15" s="102" t="s">
        <v>569</v>
      </c>
      <c r="C15" s="103">
        <v>10201.6</v>
      </c>
      <c r="D15" s="106">
        <v>5847.8</v>
      </c>
      <c r="E15" s="105">
        <f t="shared" si="0"/>
        <v>0.57322380803011297</v>
      </c>
      <c r="F15" s="93"/>
      <c r="G15" s="93"/>
      <c r="H15" s="93"/>
    </row>
    <row r="16" spans="1:8" ht="18.75" x14ac:dyDescent="0.3">
      <c r="A16" s="101">
        <v>5</v>
      </c>
      <c r="B16" s="102" t="s">
        <v>570</v>
      </c>
      <c r="C16" s="103">
        <v>5432.9</v>
      </c>
      <c r="D16" s="106">
        <v>3411.2</v>
      </c>
      <c r="E16" s="105">
        <f t="shared" si="0"/>
        <v>0.62787829704209541</v>
      </c>
      <c r="F16" s="93"/>
      <c r="G16" s="93"/>
      <c r="H16" s="93"/>
    </row>
    <row r="17" spans="1:8" ht="18.75" x14ac:dyDescent="0.3">
      <c r="A17" s="101">
        <v>6</v>
      </c>
      <c r="B17" s="102" t="s">
        <v>571</v>
      </c>
      <c r="C17" s="103">
        <v>5015.5</v>
      </c>
      <c r="D17" s="106">
        <v>2866.2</v>
      </c>
      <c r="E17" s="105">
        <f t="shared" si="0"/>
        <v>0.57146844781178341</v>
      </c>
      <c r="F17" s="93"/>
      <c r="G17" s="93"/>
      <c r="H17" s="93"/>
    </row>
    <row r="18" spans="1:8" ht="18.75" x14ac:dyDescent="0.3">
      <c r="A18" s="101">
        <v>7</v>
      </c>
      <c r="B18" s="102" t="s">
        <v>572</v>
      </c>
      <c r="C18" s="103">
        <v>6596</v>
      </c>
      <c r="D18" s="106">
        <v>3804</v>
      </c>
      <c r="E18" s="105">
        <f t="shared" si="0"/>
        <v>0.57671315949060031</v>
      </c>
      <c r="F18" s="93"/>
      <c r="G18" s="93"/>
      <c r="H18" s="93"/>
    </row>
    <row r="19" spans="1:8" ht="18.75" x14ac:dyDescent="0.3">
      <c r="A19" s="101">
        <v>8</v>
      </c>
      <c r="B19" s="102" t="s">
        <v>573</v>
      </c>
      <c r="C19" s="103">
        <v>10801.8</v>
      </c>
      <c r="D19" s="106">
        <v>6269.9</v>
      </c>
      <c r="E19" s="105">
        <f t="shared" si="0"/>
        <v>0.58044955470384563</v>
      </c>
      <c r="F19" s="93"/>
      <c r="G19" s="93"/>
      <c r="H19" s="93"/>
    </row>
    <row r="20" spans="1:8" ht="18.75" x14ac:dyDescent="0.3">
      <c r="A20" s="101">
        <v>9</v>
      </c>
      <c r="B20" s="102" t="s">
        <v>574</v>
      </c>
      <c r="C20" s="103">
        <v>5295.9</v>
      </c>
      <c r="D20" s="106">
        <v>3017</v>
      </c>
      <c r="E20" s="105">
        <f t="shared" si="0"/>
        <v>0.56968598349666733</v>
      </c>
      <c r="F20" s="93"/>
      <c r="G20" s="93"/>
      <c r="H20" s="93"/>
    </row>
    <row r="21" spans="1:8" ht="18.75" x14ac:dyDescent="0.3">
      <c r="A21" s="101">
        <v>10</v>
      </c>
      <c r="B21" s="102" t="s">
        <v>575</v>
      </c>
      <c r="C21" s="103">
        <v>8548</v>
      </c>
      <c r="D21" s="106">
        <v>4903.5</v>
      </c>
      <c r="E21" s="105">
        <f t="shared" si="0"/>
        <v>0.5736429574169396</v>
      </c>
      <c r="F21" s="93"/>
      <c r="G21" s="93"/>
      <c r="H21" s="93"/>
    </row>
    <row r="22" spans="1:8" ht="18.75" x14ac:dyDescent="0.3">
      <c r="A22" s="101">
        <v>11</v>
      </c>
      <c r="B22" s="102" t="s">
        <v>576</v>
      </c>
      <c r="C22" s="103">
        <v>5197.8</v>
      </c>
      <c r="D22" s="106">
        <v>2971.2</v>
      </c>
      <c r="E22" s="105">
        <f t="shared" si="0"/>
        <v>0.57162645734733919</v>
      </c>
      <c r="F22" s="93"/>
      <c r="G22" s="93"/>
      <c r="H22" s="93"/>
    </row>
    <row r="23" spans="1:8" ht="18.75" x14ac:dyDescent="0.3">
      <c r="A23" s="101">
        <v>12</v>
      </c>
      <c r="B23" s="102" t="s">
        <v>577</v>
      </c>
      <c r="C23" s="103">
        <v>3484.7</v>
      </c>
      <c r="D23" s="106">
        <v>1980.9</v>
      </c>
      <c r="E23" s="105">
        <f t="shared" si="0"/>
        <v>0.56845639509857382</v>
      </c>
      <c r="F23" s="93"/>
      <c r="G23" s="93"/>
      <c r="H23" s="93"/>
    </row>
    <row r="24" spans="1:8" ht="18.75" x14ac:dyDescent="0.3">
      <c r="A24" s="101">
        <v>13</v>
      </c>
      <c r="B24" s="102" t="s">
        <v>578</v>
      </c>
      <c r="C24" s="103">
        <v>6602.3</v>
      </c>
      <c r="D24" s="106">
        <v>3780.1</v>
      </c>
      <c r="E24" s="105">
        <f t="shared" si="0"/>
        <v>0.57254290171606859</v>
      </c>
      <c r="F24" s="93"/>
      <c r="G24" s="93"/>
      <c r="H24" s="93"/>
    </row>
    <row r="25" spans="1:8" ht="18.75" x14ac:dyDescent="0.3">
      <c r="A25" s="101">
        <v>14</v>
      </c>
      <c r="B25" s="102" t="s">
        <v>579</v>
      </c>
      <c r="C25" s="103">
        <v>6732.3</v>
      </c>
      <c r="D25" s="106">
        <v>3861.5</v>
      </c>
      <c r="E25" s="105">
        <f t="shared" si="0"/>
        <v>0.57357812337536951</v>
      </c>
      <c r="F25" s="93"/>
      <c r="G25" s="93"/>
      <c r="H25" s="93"/>
    </row>
    <row r="26" spans="1:8" ht="18.75" x14ac:dyDescent="0.3">
      <c r="A26" s="101">
        <v>15</v>
      </c>
      <c r="B26" s="102" t="s">
        <v>580</v>
      </c>
      <c r="C26" s="103">
        <v>6475.8</v>
      </c>
      <c r="D26" s="106">
        <v>3715.3</v>
      </c>
      <c r="E26" s="105">
        <f t="shared" si="0"/>
        <v>0.57372062139040736</v>
      </c>
      <c r="F26" s="93"/>
      <c r="G26" s="93"/>
      <c r="H26" s="93"/>
    </row>
    <row r="27" spans="1:8" ht="18.75" x14ac:dyDescent="0.3">
      <c r="A27" s="101">
        <v>16</v>
      </c>
      <c r="B27" s="102" t="s">
        <v>581</v>
      </c>
      <c r="C27" s="103">
        <v>4293.3</v>
      </c>
      <c r="D27" s="106">
        <v>2451.1999999999998</v>
      </c>
      <c r="E27" s="105">
        <f t="shared" si="0"/>
        <v>0.57093610975240483</v>
      </c>
      <c r="F27" s="93"/>
      <c r="G27" s="93"/>
      <c r="H27" s="93"/>
    </row>
    <row r="28" spans="1:8" ht="18.75" x14ac:dyDescent="0.3">
      <c r="A28" s="101">
        <v>17</v>
      </c>
      <c r="B28" s="102" t="s">
        <v>582</v>
      </c>
      <c r="C28" s="103">
        <v>7132.7</v>
      </c>
      <c r="D28" s="107">
        <v>4104.8999999999996</v>
      </c>
      <c r="E28" s="105">
        <f t="shared" si="0"/>
        <v>0.57550436721017284</v>
      </c>
    </row>
    <row r="29" spans="1:8" ht="19.5" customHeight="1" x14ac:dyDescent="0.3">
      <c r="A29" s="101">
        <v>18</v>
      </c>
      <c r="B29" s="102" t="s">
        <v>583</v>
      </c>
      <c r="C29" s="103">
        <v>7883.4</v>
      </c>
      <c r="D29" s="107">
        <v>5643.6</v>
      </c>
      <c r="E29" s="105">
        <f t="shared" si="0"/>
        <v>0.71588400943755237</v>
      </c>
    </row>
    <row r="30" spans="1:8" ht="18.75" x14ac:dyDescent="0.3">
      <c r="A30" s="187" t="s">
        <v>539</v>
      </c>
      <c r="B30" s="188"/>
      <c r="C30" s="108">
        <f>C12+C13+C14+C15+C16+C17+C18+C19+C20+C21+C22+C23+C24+C25+C26+C27+C28+C29</f>
        <v>121276.3</v>
      </c>
      <c r="D30" s="108">
        <f>D12+D13+D14+D15+D16+D17+D18+D19+D20+D21+D22+D23+D24+D25+D26+D27+D28+D29</f>
        <v>71585</v>
      </c>
      <c r="E30" s="109">
        <f t="shared" si="0"/>
        <v>0.59026372011679118</v>
      </c>
    </row>
    <row r="31" spans="1:8" x14ac:dyDescent="0.25">
      <c r="A31" s="110"/>
      <c r="B31" s="110"/>
      <c r="C31" s="110"/>
    </row>
    <row r="32" spans="1:8" x14ac:dyDescent="0.25">
      <c r="A32" s="110"/>
      <c r="B32" s="110"/>
      <c r="C32" s="110"/>
    </row>
    <row r="33" spans="1:7" x14ac:dyDescent="0.25">
      <c r="A33" s="110"/>
      <c r="B33" s="110"/>
      <c r="C33" s="110"/>
    </row>
    <row r="34" spans="1:7" s="112" customFormat="1" ht="15.75" x14ac:dyDescent="0.25">
      <c r="A34" s="76" t="s">
        <v>626</v>
      </c>
      <c r="B34" s="76"/>
      <c r="C34" s="76"/>
      <c r="D34" s="175" t="s">
        <v>625</v>
      </c>
      <c r="E34" s="175"/>
      <c r="F34" s="76"/>
      <c r="G34" s="76"/>
    </row>
  </sheetData>
  <mergeCells count="5">
    <mergeCell ref="C3:F3"/>
    <mergeCell ref="C4:F4"/>
    <mergeCell ref="A8:E8"/>
    <mergeCell ref="A30:B30"/>
    <mergeCell ref="D34:E34"/>
  </mergeCells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6"/>
  <sheetViews>
    <sheetView workbookViewId="0">
      <selection activeCell="C6" sqref="C6"/>
    </sheetView>
  </sheetViews>
  <sheetFormatPr defaultColWidth="9.7109375" defaultRowHeight="15" x14ac:dyDescent="0.25"/>
  <cols>
    <col min="1" max="1" width="11" style="90" customWidth="1"/>
    <col min="2" max="2" width="36.42578125" style="90" customWidth="1"/>
    <col min="3" max="3" width="18.5703125" style="90" customWidth="1"/>
    <col min="4" max="5" width="18.5703125" style="111" customWidth="1"/>
    <col min="6" max="256" width="9.7109375" style="90"/>
    <col min="257" max="257" width="11" style="90" customWidth="1"/>
    <col min="258" max="258" width="36.42578125" style="90" customWidth="1"/>
    <col min="259" max="259" width="18.42578125" style="90" customWidth="1"/>
    <col min="260" max="260" width="18" style="90" customWidth="1"/>
    <col min="261" max="261" width="16.5703125" style="90" customWidth="1"/>
    <col min="262" max="512" width="9.7109375" style="90"/>
    <col min="513" max="513" width="11" style="90" customWidth="1"/>
    <col min="514" max="514" width="36.42578125" style="90" customWidth="1"/>
    <col min="515" max="515" width="18.42578125" style="90" customWidth="1"/>
    <col min="516" max="516" width="18" style="90" customWidth="1"/>
    <col min="517" max="517" width="16.5703125" style="90" customWidth="1"/>
    <col min="518" max="768" width="9.7109375" style="90"/>
    <col min="769" max="769" width="11" style="90" customWidth="1"/>
    <col min="770" max="770" width="36.42578125" style="90" customWidth="1"/>
    <col min="771" max="771" width="18.42578125" style="90" customWidth="1"/>
    <col min="772" max="772" width="18" style="90" customWidth="1"/>
    <col min="773" max="773" width="16.5703125" style="90" customWidth="1"/>
    <col min="774" max="1024" width="9.7109375" style="90"/>
    <col min="1025" max="1025" width="11" style="90" customWidth="1"/>
    <col min="1026" max="1026" width="36.42578125" style="90" customWidth="1"/>
    <col min="1027" max="1027" width="18.42578125" style="90" customWidth="1"/>
    <col min="1028" max="1028" width="18" style="90" customWidth="1"/>
    <col min="1029" max="1029" width="16.5703125" style="90" customWidth="1"/>
    <col min="1030" max="1280" width="9.7109375" style="90"/>
    <col min="1281" max="1281" width="11" style="90" customWidth="1"/>
    <col min="1282" max="1282" width="36.42578125" style="90" customWidth="1"/>
    <col min="1283" max="1283" width="18.42578125" style="90" customWidth="1"/>
    <col min="1284" max="1284" width="18" style="90" customWidth="1"/>
    <col min="1285" max="1285" width="16.5703125" style="90" customWidth="1"/>
    <col min="1286" max="1536" width="9.7109375" style="90"/>
    <col min="1537" max="1537" width="11" style="90" customWidth="1"/>
    <col min="1538" max="1538" width="36.42578125" style="90" customWidth="1"/>
    <col min="1539" max="1539" width="18.42578125" style="90" customWidth="1"/>
    <col min="1540" max="1540" width="18" style="90" customWidth="1"/>
    <col min="1541" max="1541" width="16.5703125" style="90" customWidth="1"/>
    <col min="1542" max="1792" width="9.7109375" style="90"/>
    <col min="1793" max="1793" width="11" style="90" customWidth="1"/>
    <col min="1794" max="1794" width="36.42578125" style="90" customWidth="1"/>
    <col min="1795" max="1795" width="18.42578125" style="90" customWidth="1"/>
    <col min="1796" max="1796" width="18" style="90" customWidth="1"/>
    <col min="1797" max="1797" width="16.5703125" style="90" customWidth="1"/>
    <col min="1798" max="2048" width="9.7109375" style="90"/>
    <col min="2049" max="2049" width="11" style="90" customWidth="1"/>
    <col min="2050" max="2050" width="36.42578125" style="90" customWidth="1"/>
    <col min="2051" max="2051" width="18.42578125" style="90" customWidth="1"/>
    <col min="2052" max="2052" width="18" style="90" customWidth="1"/>
    <col min="2053" max="2053" width="16.5703125" style="90" customWidth="1"/>
    <col min="2054" max="2304" width="9.7109375" style="90"/>
    <col min="2305" max="2305" width="11" style="90" customWidth="1"/>
    <col min="2306" max="2306" width="36.42578125" style="90" customWidth="1"/>
    <col min="2307" max="2307" width="18.42578125" style="90" customWidth="1"/>
    <col min="2308" max="2308" width="18" style="90" customWidth="1"/>
    <col min="2309" max="2309" width="16.5703125" style="90" customWidth="1"/>
    <col min="2310" max="2560" width="9.7109375" style="90"/>
    <col min="2561" max="2561" width="11" style="90" customWidth="1"/>
    <col min="2562" max="2562" width="36.42578125" style="90" customWidth="1"/>
    <col min="2563" max="2563" width="18.42578125" style="90" customWidth="1"/>
    <col min="2564" max="2564" width="18" style="90" customWidth="1"/>
    <col min="2565" max="2565" width="16.5703125" style="90" customWidth="1"/>
    <col min="2566" max="2816" width="9.7109375" style="90"/>
    <col min="2817" max="2817" width="11" style="90" customWidth="1"/>
    <col min="2818" max="2818" width="36.42578125" style="90" customWidth="1"/>
    <col min="2819" max="2819" width="18.42578125" style="90" customWidth="1"/>
    <col min="2820" max="2820" width="18" style="90" customWidth="1"/>
    <col min="2821" max="2821" width="16.5703125" style="90" customWidth="1"/>
    <col min="2822" max="3072" width="9.7109375" style="90"/>
    <col min="3073" max="3073" width="11" style="90" customWidth="1"/>
    <col min="3074" max="3074" width="36.42578125" style="90" customWidth="1"/>
    <col min="3075" max="3075" width="18.42578125" style="90" customWidth="1"/>
    <col min="3076" max="3076" width="18" style="90" customWidth="1"/>
    <col min="3077" max="3077" width="16.5703125" style="90" customWidth="1"/>
    <col min="3078" max="3328" width="9.7109375" style="90"/>
    <col min="3329" max="3329" width="11" style="90" customWidth="1"/>
    <col min="3330" max="3330" width="36.42578125" style="90" customWidth="1"/>
    <col min="3331" max="3331" width="18.42578125" style="90" customWidth="1"/>
    <col min="3332" max="3332" width="18" style="90" customWidth="1"/>
    <col min="3333" max="3333" width="16.5703125" style="90" customWidth="1"/>
    <col min="3334" max="3584" width="9.7109375" style="90"/>
    <col min="3585" max="3585" width="11" style="90" customWidth="1"/>
    <col min="3586" max="3586" width="36.42578125" style="90" customWidth="1"/>
    <col min="3587" max="3587" width="18.42578125" style="90" customWidth="1"/>
    <col min="3588" max="3588" width="18" style="90" customWidth="1"/>
    <col min="3589" max="3589" width="16.5703125" style="90" customWidth="1"/>
    <col min="3590" max="3840" width="9.7109375" style="90"/>
    <col min="3841" max="3841" width="11" style="90" customWidth="1"/>
    <col min="3842" max="3842" width="36.42578125" style="90" customWidth="1"/>
    <col min="3843" max="3843" width="18.42578125" style="90" customWidth="1"/>
    <col min="3844" max="3844" width="18" style="90" customWidth="1"/>
    <col min="3845" max="3845" width="16.5703125" style="90" customWidth="1"/>
    <col min="3846" max="4096" width="9.7109375" style="90"/>
    <col min="4097" max="4097" width="11" style="90" customWidth="1"/>
    <col min="4098" max="4098" width="36.42578125" style="90" customWidth="1"/>
    <col min="4099" max="4099" width="18.42578125" style="90" customWidth="1"/>
    <col min="4100" max="4100" width="18" style="90" customWidth="1"/>
    <col min="4101" max="4101" width="16.5703125" style="90" customWidth="1"/>
    <col min="4102" max="4352" width="9.7109375" style="90"/>
    <col min="4353" max="4353" width="11" style="90" customWidth="1"/>
    <col min="4354" max="4354" width="36.42578125" style="90" customWidth="1"/>
    <col min="4355" max="4355" width="18.42578125" style="90" customWidth="1"/>
    <col min="4356" max="4356" width="18" style="90" customWidth="1"/>
    <col min="4357" max="4357" width="16.5703125" style="90" customWidth="1"/>
    <col min="4358" max="4608" width="9.7109375" style="90"/>
    <col min="4609" max="4609" width="11" style="90" customWidth="1"/>
    <col min="4610" max="4610" width="36.42578125" style="90" customWidth="1"/>
    <col min="4611" max="4611" width="18.42578125" style="90" customWidth="1"/>
    <col min="4612" max="4612" width="18" style="90" customWidth="1"/>
    <col min="4613" max="4613" width="16.5703125" style="90" customWidth="1"/>
    <col min="4614" max="4864" width="9.7109375" style="90"/>
    <col min="4865" max="4865" width="11" style="90" customWidth="1"/>
    <col min="4866" max="4866" width="36.42578125" style="90" customWidth="1"/>
    <col min="4867" max="4867" width="18.42578125" style="90" customWidth="1"/>
    <col min="4868" max="4868" width="18" style="90" customWidth="1"/>
    <col min="4869" max="4869" width="16.5703125" style="90" customWidth="1"/>
    <col min="4870" max="5120" width="9.7109375" style="90"/>
    <col min="5121" max="5121" width="11" style="90" customWidth="1"/>
    <col min="5122" max="5122" width="36.42578125" style="90" customWidth="1"/>
    <col min="5123" max="5123" width="18.42578125" style="90" customWidth="1"/>
    <col min="5124" max="5124" width="18" style="90" customWidth="1"/>
    <col min="5125" max="5125" width="16.5703125" style="90" customWidth="1"/>
    <col min="5126" max="5376" width="9.7109375" style="90"/>
    <col min="5377" max="5377" width="11" style="90" customWidth="1"/>
    <col min="5378" max="5378" width="36.42578125" style="90" customWidth="1"/>
    <col min="5379" max="5379" width="18.42578125" style="90" customWidth="1"/>
    <col min="5380" max="5380" width="18" style="90" customWidth="1"/>
    <col min="5381" max="5381" width="16.5703125" style="90" customWidth="1"/>
    <col min="5382" max="5632" width="9.7109375" style="90"/>
    <col min="5633" max="5633" width="11" style="90" customWidth="1"/>
    <col min="5634" max="5634" width="36.42578125" style="90" customWidth="1"/>
    <col min="5635" max="5635" width="18.42578125" style="90" customWidth="1"/>
    <col min="5636" max="5636" width="18" style="90" customWidth="1"/>
    <col min="5637" max="5637" width="16.5703125" style="90" customWidth="1"/>
    <col min="5638" max="5888" width="9.7109375" style="90"/>
    <col min="5889" max="5889" width="11" style="90" customWidth="1"/>
    <col min="5890" max="5890" width="36.42578125" style="90" customWidth="1"/>
    <col min="5891" max="5891" width="18.42578125" style="90" customWidth="1"/>
    <col min="5892" max="5892" width="18" style="90" customWidth="1"/>
    <col min="5893" max="5893" width="16.5703125" style="90" customWidth="1"/>
    <col min="5894" max="6144" width="9.7109375" style="90"/>
    <col min="6145" max="6145" width="11" style="90" customWidth="1"/>
    <col min="6146" max="6146" width="36.42578125" style="90" customWidth="1"/>
    <col min="6147" max="6147" width="18.42578125" style="90" customWidth="1"/>
    <col min="6148" max="6148" width="18" style="90" customWidth="1"/>
    <col min="6149" max="6149" width="16.5703125" style="90" customWidth="1"/>
    <col min="6150" max="6400" width="9.7109375" style="90"/>
    <col min="6401" max="6401" width="11" style="90" customWidth="1"/>
    <col min="6402" max="6402" width="36.42578125" style="90" customWidth="1"/>
    <col min="6403" max="6403" width="18.42578125" style="90" customWidth="1"/>
    <col min="6404" max="6404" width="18" style="90" customWidth="1"/>
    <col min="6405" max="6405" width="16.5703125" style="90" customWidth="1"/>
    <col min="6406" max="6656" width="9.7109375" style="90"/>
    <col min="6657" max="6657" width="11" style="90" customWidth="1"/>
    <col min="6658" max="6658" width="36.42578125" style="90" customWidth="1"/>
    <col min="6659" max="6659" width="18.42578125" style="90" customWidth="1"/>
    <col min="6660" max="6660" width="18" style="90" customWidth="1"/>
    <col min="6661" max="6661" width="16.5703125" style="90" customWidth="1"/>
    <col min="6662" max="6912" width="9.7109375" style="90"/>
    <col min="6913" max="6913" width="11" style="90" customWidth="1"/>
    <col min="6914" max="6914" width="36.42578125" style="90" customWidth="1"/>
    <col min="6915" max="6915" width="18.42578125" style="90" customWidth="1"/>
    <col min="6916" max="6916" width="18" style="90" customWidth="1"/>
    <col min="6917" max="6917" width="16.5703125" style="90" customWidth="1"/>
    <col min="6918" max="7168" width="9.7109375" style="90"/>
    <col min="7169" max="7169" width="11" style="90" customWidth="1"/>
    <col min="7170" max="7170" width="36.42578125" style="90" customWidth="1"/>
    <col min="7171" max="7171" width="18.42578125" style="90" customWidth="1"/>
    <col min="7172" max="7172" width="18" style="90" customWidth="1"/>
    <col min="7173" max="7173" width="16.5703125" style="90" customWidth="1"/>
    <col min="7174" max="7424" width="9.7109375" style="90"/>
    <col min="7425" max="7425" width="11" style="90" customWidth="1"/>
    <col min="7426" max="7426" width="36.42578125" style="90" customWidth="1"/>
    <col min="7427" max="7427" width="18.42578125" style="90" customWidth="1"/>
    <col min="7428" max="7428" width="18" style="90" customWidth="1"/>
    <col min="7429" max="7429" width="16.5703125" style="90" customWidth="1"/>
    <col min="7430" max="7680" width="9.7109375" style="90"/>
    <col min="7681" max="7681" width="11" style="90" customWidth="1"/>
    <col min="7682" max="7682" width="36.42578125" style="90" customWidth="1"/>
    <col min="7683" max="7683" width="18.42578125" style="90" customWidth="1"/>
    <col min="7684" max="7684" width="18" style="90" customWidth="1"/>
    <col min="7685" max="7685" width="16.5703125" style="90" customWidth="1"/>
    <col min="7686" max="7936" width="9.7109375" style="90"/>
    <col min="7937" max="7937" width="11" style="90" customWidth="1"/>
    <col min="7938" max="7938" width="36.42578125" style="90" customWidth="1"/>
    <col min="7939" max="7939" width="18.42578125" style="90" customWidth="1"/>
    <col min="7940" max="7940" width="18" style="90" customWidth="1"/>
    <col min="7941" max="7941" width="16.5703125" style="90" customWidth="1"/>
    <col min="7942" max="8192" width="9.7109375" style="90"/>
    <col min="8193" max="8193" width="11" style="90" customWidth="1"/>
    <col min="8194" max="8194" width="36.42578125" style="90" customWidth="1"/>
    <col min="8195" max="8195" width="18.42578125" style="90" customWidth="1"/>
    <col min="8196" max="8196" width="18" style="90" customWidth="1"/>
    <col min="8197" max="8197" width="16.5703125" style="90" customWidth="1"/>
    <col min="8198" max="8448" width="9.7109375" style="90"/>
    <col min="8449" max="8449" width="11" style="90" customWidth="1"/>
    <col min="8450" max="8450" width="36.42578125" style="90" customWidth="1"/>
    <col min="8451" max="8451" width="18.42578125" style="90" customWidth="1"/>
    <col min="8452" max="8452" width="18" style="90" customWidth="1"/>
    <col min="8453" max="8453" width="16.5703125" style="90" customWidth="1"/>
    <col min="8454" max="8704" width="9.7109375" style="90"/>
    <col min="8705" max="8705" width="11" style="90" customWidth="1"/>
    <col min="8706" max="8706" width="36.42578125" style="90" customWidth="1"/>
    <col min="8707" max="8707" width="18.42578125" style="90" customWidth="1"/>
    <col min="8708" max="8708" width="18" style="90" customWidth="1"/>
    <col min="8709" max="8709" width="16.5703125" style="90" customWidth="1"/>
    <col min="8710" max="8960" width="9.7109375" style="90"/>
    <col min="8961" max="8961" width="11" style="90" customWidth="1"/>
    <col min="8962" max="8962" width="36.42578125" style="90" customWidth="1"/>
    <col min="8963" max="8963" width="18.42578125" style="90" customWidth="1"/>
    <col min="8964" max="8964" width="18" style="90" customWidth="1"/>
    <col min="8965" max="8965" width="16.5703125" style="90" customWidth="1"/>
    <col min="8966" max="9216" width="9.7109375" style="90"/>
    <col min="9217" max="9217" width="11" style="90" customWidth="1"/>
    <col min="9218" max="9218" width="36.42578125" style="90" customWidth="1"/>
    <col min="9219" max="9219" width="18.42578125" style="90" customWidth="1"/>
    <col min="9220" max="9220" width="18" style="90" customWidth="1"/>
    <col min="9221" max="9221" width="16.5703125" style="90" customWidth="1"/>
    <col min="9222" max="9472" width="9.7109375" style="90"/>
    <col min="9473" max="9473" width="11" style="90" customWidth="1"/>
    <col min="9474" max="9474" width="36.42578125" style="90" customWidth="1"/>
    <col min="9475" max="9475" width="18.42578125" style="90" customWidth="1"/>
    <col min="9476" max="9476" width="18" style="90" customWidth="1"/>
    <col min="9477" max="9477" width="16.5703125" style="90" customWidth="1"/>
    <col min="9478" max="9728" width="9.7109375" style="90"/>
    <col min="9729" max="9729" width="11" style="90" customWidth="1"/>
    <col min="9730" max="9730" width="36.42578125" style="90" customWidth="1"/>
    <col min="9731" max="9731" width="18.42578125" style="90" customWidth="1"/>
    <col min="9732" max="9732" width="18" style="90" customWidth="1"/>
    <col min="9733" max="9733" width="16.5703125" style="90" customWidth="1"/>
    <col min="9734" max="9984" width="9.7109375" style="90"/>
    <col min="9985" max="9985" width="11" style="90" customWidth="1"/>
    <col min="9986" max="9986" width="36.42578125" style="90" customWidth="1"/>
    <col min="9987" max="9987" width="18.42578125" style="90" customWidth="1"/>
    <col min="9988" max="9988" width="18" style="90" customWidth="1"/>
    <col min="9989" max="9989" width="16.5703125" style="90" customWidth="1"/>
    <col min="9990" max="10240" width="9.7109375" style="90"/>
    <col min="10241" max="10241" width="11" style="90" customWidth="1"/>
    <col min="10242" max="10242" width="36.42578125" style="90" customWidth="1"/>
    <col min="10243" max="10243" width="18.42578125" style="90" customWidth="1"/>
    <col min="10244" max="10244" width="18" style="90" customWidth="1"/>
    <col min="10245" max="10245" width="16.5703125" style="90" customWidth="1"/>
    <col min="10246" max="10496" width="9.7109375" style="90"/>
    <col min="10497" max="10497" width="11" style="90" customWidth="1"/>
    <col min="10498" max="10498" width="36.42578125" style="90" customWidth="1"/>
    <col min="10499" max="10499" width="18.42578125" style="90" customWidth="1"/>
    <col min="10500" max="10500" width="18" style="90" customWidth="1"/>
    <col min="10501" max="10501" width="16.5703125" style="90" customWidth="1"/>
    <col min="10502" max="10752" width="9.7109375" style="90"/>
    <col min="10753" max="10753" width="11" style="90" customWidth="1"/>
    <col min="10754" max="10754" width="36.42578125" style="90" customWidth="1"/>
    <col min="10755" max="10755" width="18.42578125" style="90" customWidth="1"/>
    <col min="10756" max="10756" width="18" style="90" customWidth="1"/>
    <col min="10757" max="10757" width="16.5703125" style="90" customWidth="1"/>
    <col min="10758" max="11008" width="9.7109375" style="90"/>
    <col min="11009" max="11009" width="11" style="90" customWidth="1"/>
    <col min="11010" max="11010" width="36.42578125" style="90" customWidth="1"/>
    <col min="11011" max="11011" width="18.42578125" style="90" customWidth="1"/>
    <col min="11012" max="11012" width="18" style="90" customWidth="1"/>
    <col min="11013" max="11013" width="16.5703125" style="90" customWidth="1"/>
    <col min="11014" max="11264" width="9.7109375" style="90"/>
    <col min="11265" max="11265" width="11" style="90" customWidth="1"/>
    <col min="11266" max="11266" width="36.42578125" style="90" customWidth="1"/>
    <col min="11267" max="11267" width="18.42578125" style="90" customWidth="1"/>
    <col min="11268" max="11268" width="18" style="90" customWidth="1"/>
    <col min="11269" max="11269" width="16.5703125" style="90" customWidth="1"/>
    <col min="11270" max="11520" width="9.7109375" style="90"/>
    <col min="11521" max="11521" width="11" style="90" customWidth="1"/>
    <col min="11522" max="11522" width="36.42578125" style="90" customWidth="1"/>
    <col min="11523" max="11523" width="18.42578125" style="90" customWidth="1"/>
    <col min="11524" max="11524" width="18" style="90" customWidth="1"/>
    <col min="11525" max="11525" width="16.5703125" style="90" customWidth="1"/>
    <col min="11526" max="11776" width="9.7109375" style="90"/>
    <col min="11777" max="11777" width="11" style="90" customWidth="1"/>
    <col min="11778" max="11778" width="36.42578125" style="90" customWidth="1"/>
    <col min="11779" max="11779" width="18.42578125" style="90" customWidth="1"/>
    <col min="11780" max="11780" width="18" style="90" customWidth="1"/>
    <col min="11781" max="11781" width="16.5703125" style="90" customWidth="1"/>
    <col min="11782" max="12032" width="9.7109375" style="90"/>
    <col min="12033" max="12033" width="11" style="90" customWidth="1"/>
    <col min="12034" max="12034" width="36.42578125" style="90" customWidth="1"/>
    <col min="12035" max="12035" width="18.42578125" style="90" customWidth="1"/>
    <col min="12036" max="12036" width="18" style="90" customWidth="1"/>
    <col min="12037" max="12037" width="16.5703125" style="90" customWidth="1"/>
    <col min="12038" max="12288" width="9.7109375" style="90"/>
    <col min="12289" max="12289" width="11" style="90" customWidth="1"/>
    <col min="12290" max="12290" width="36.42578125" style="90" customWidth="1"/>
    <col min="12291" max="12291" width="18.42578125" style="90" customWidth="1"/>
    <col min="12292" max="12292" width="18" style="90" customWidth="1"/>
    <col min="12293" max="12293" width="16.5703125" style="90" customWidth="1"/>
    <col min="12294" max="12544" width="9.7109375" style="90"/>
    <col min="12545" max="12545" width="11" style="90" customWidth="1"/>
    <col min="12546" max="12546" width="36.42578125" style="90" customWidth="1"/>
    <col min="12547" max="12547" width="18.42578125" style="90" customWidth="1"/>
    <col min="12548" max="12548" width="18" style="90" customWidth="1"/>
    <col min="12549" max="12549" width="16.5703125" style="90" customWidth="1"/>
    <col min="12550" max="12800" width="9.7109375" style="90"/>
    <col min="12801" max="12801" width="11" style="90" customWidth="1"/>
    <col min="12802" max="12802" width="36.42578125" style="90" customWidth="1"/>
    <col min="12803" max="12803" width="18.42578125" style="90" customWidth="1"/>
    <col min="12804" max="12804" width="18" style="90" customWidth="1"/>
    <col min="12805" max="12805" width="16.5703125" style="90" customWidth="1"/>
    <col min="12806" max="13056" width="9.7109375" style="90"/>
    <col min="13057" max="13057" width="11" style="90" customWidth="1"/>
    <col min="13058" max="13058" width="36.42578125" style="90" customWidth="1"/>
    <col min="13059" max="13059" width="18.42578125" style="90" customWidth="1"/>
    <col min="13060" max="13060" width="18" style="90" customWidth="1"/>
    <col min="13061" max="13061" width="16.5703125" style="90" customWidth="1"/>
    <col min="13062" max="13312" width="9.7109375" style="90"/>
    <col min="13313" max="13313" width="11" style="90" customWidth="1"/>
    <col min="13314" max="13314" width="36.42578125" style="90" customWidth="1"/>
    <col min="13315" max="13315" width="18.42578125" style="90" customWidth="1"/>
    <col min="13316" max="13316" width="18" style="90" customWidth="1"/>
    <col min="13317" max="13317" width="16.5703125" style="90" customWidth="1"/>
    <col min="13318" max="13568" width="9.7109375" style="90"/>
    <col min="13569" max="13569" width="11" style="90" customWidth="1"/>
    <col min="13570" max="13570" width="36.42578125" style="90" customWidth="1"/>
    <col min="13571" max="13571" width="18.42578125" style="90" customWidth="1"/>
    <col min="13572" max="13572" width="18" style="90" customWidth="1"/>
    <col min="13573" max="13573" width="16.5703125" style="90" customWidth="1"/>
    <col min="13574" max="13824" width="9.7109375" style="90"/>
    <col min="13825" max="13825" width="11" style="90" customWidth="1"/>
    <col min="13826" max="13826" width="36.42578125" style="90" customWidth="1"/>
    <col min="13827" max="13827" width="18.42578125" style="90" customWidth="1"/>
    <col min="13828" max="13828" width="18" style="90" customWidth="1"/>
    <col min="13829" max="13829" width="16.5703125" style="90" customWidth="1"/>
    <col min="13830" max="14080" width="9.7109375" style="90"/>
    <col min="14081" max="14081" width="11" style="90" customWidth="1"/>
    <col min="14082" max="14082" width="36.42578125" style="90" customWidth="1"/>
    <col min="14083" max="14083" width="18.42578125" style="90" customWidth="1"/>
    <col min="14084" max="14084" width="18" style="90" customWidth="1"/>
    <col min="14085" max="14085" width="16.5703125" style="90" customWidth="1"/>
    <col min="14086" max="14336" width="9.7109375" style="90"/>
    <col min="14337" max="14337" width="11" style="90" customWidth="1"/>
    <col min="14338" max="14338" width="36.42578125" style="90" customWidth="1"/>
    <col min="14339" max="14339" width="18.42578125" style="90" customWidth="1"/>
    <col min="14340" max="14340" width="18" style="90" customWidth="1"/>
    <col min="14341" max="14341" width="16.5703125" style="90" customWidth="1"/>
    <col min="14342" max="14592" width="9.7109375" style="90"/>
    <col min="14593" max="14593" width="11" style="90" customWidth="1"/>
    <col min="14594" max="14594" width="36.42578125" style="90" customWidth="1"/>
    <col min="14595" max="14595" width="18.42578125" style="90" customWidth="1"/>
    <col min="14596" max="14596" width="18" style="90" customWidth="1"/>
    <col min="14597" max="14597" width="16.5703125" style="90" customWidth="1"/>
    <col min="14598" max="14848" width="9.7109375" style="90"/>
    <col min="14849" max="14849" width="11" style="90" customWidth="1"/>
    <col min="14850" max="14850" width="36.42578125" style="90" customWidth="1"/>
    <col min="14851" max="14851" width="18.42578125" style="90" customWidth="1"/>
    <col min="14852" max="14852" width="18" style="90" customWidth="1"/>
    <col min="14853" max="14853" width="16.5703125" style="90" customWidth="1"/>
    <col min="14854" max="15104" width="9.7109375" style="90"/>
    <col min="15105" max="15105" width="11" style="90" customWidth="1"/>
    <col min="15106" max="15106" width="36.42578125" style="90" customWidth="1"/>
    <col min="15107" max="15107" width="18.42578125" style="90" customWidth="1"/>
    <col min="15108" max="15108" width="18" style="90" customWidth="1"/>
    <col min="15109" max="15109" width="16.5703125" style="90" customWidth="1"/>
    <col min="15110" max="15360" width="9.7109375" style="90"/>
    <col min="15361" max="15361" width="11" style="90" customWidth="1"/>
    <col min="15362" max="15362" width="36.42578125" style="90" customWidth="1"/>
    <col min="15363" max="15363" width="18.42578125" style="90" customWidth="1"/>
    <col min="15364" max="15364" width="18" style="90" customWidth="1"/>
    <col min="15365" max="15365" width="16.5703125" style="90" customWidth="1"/>
    <col min="15366" max="15616" width="9.7109375" style="90"/>
    <col min="15617" max="15617" width="11" style="90" customWidth="1"/>
    <col min="15618" max="15618" width="36.42578125" style="90" customWidth="1"/>
    <col min="15619" max="15619" width="18.42578125" style="90" customWidth="1"/>
    <col min="15620" max="15620" width="18" style="90" customWidth="1"/>
    <col min="15621" max="15621" width="16.5703125" style="90" customWidth="1"/>
    <col min="15622" max="15872" width="9.7109375" style="90"/>
    <col min="15873" max="15873" width="11" style="90" customWidth="1"/>
    <col min="15874" max="15874" width="36.42578125" style="90" customWidth="1"/>
    <col min="15875" max="15875" width="18.42578125" style="90" customWidth="1"/>
    <col min="15876" max="15876" width="18" style="90" customWidth="1"/>
    <col min="15877" max="15877" width="16.5703125" style="90" customWidth="1"/>
    <col min="15878" max="16128" width="9.7109375" style="90"/>
    <col min="16129" max="16129" width="11" style="90" customWidth="1"/>
    <col min="16130" max="16130" width="36.42578125" style="90" customWidth="1"/>
    <col min="16131" max="16131" width="18.42578125" style="90" customWidth="1"/>
    <col min="16132" max="16132" width="18" style="90" customWidth="1"/>
    <col min="16133" max="16133" width="16.5703125" style="90" customWidth="1"/>
    <col min="16134" max="16384" width="9.7109375" style="90"/>
  </cols>
  <sheetData>
    <row r="1" spans="1:8" x14ac:dyDescent="0.25">
      <c r="C1" s="91"/>
      <c r="D1" s="92"/>
      <c r="E1" s="92"/>
      <c r="F1" s="92"/>
    </row>
    <row r="2" spans="1:8" x14ac:dyDescent="0.25">
      <c r="C2" s="91"/>
      <c r="D2" s="92"/>
      <c r="E2" s="92"/>
      <c r="F2" s="92"/>
    </row>
    <row r="3" spans="1:8" ht="28.9" customHeight="1" x14ac:dyDescent="0.25">
      <c r="C3" s="184"/>
      <c r="D3" s="184"/>
      <c r="E3" s="184"/>
      <c r="F3" s="113"/>
    </row>
    <row r="4" spans="1:8" ht="18.600000000000001" customHeight="1" x14ac:dyDescent="0.25">
      <c r="C4" s="185"/>
      <c r="D4" s="185"/>
      <c r="E4" s="185"/>
      <c r="F4" s="185"/>
    </row>
    <row r="6" spans="1:8" ht="24.6" customHeight="1" x14ac:dyDescent="0.25"/>
    <row r="7" spans="1:8" ht="68.45" customHeight="1" x14ac:dyDescent="0.25">
      <c r="A7" s="189" t="s">
        <v>736</v>
      </c>
      <c r="B7" s="189"/>
      <c r="C7" s="189"/>
      <c r="D7" s="189"/>
      <c r="E7" s="189"/>
      <c r="F7" s="93"/>
      <c r="G7" s="93"/>
      <c r="H7" s="93"/>
    </row>
    <row r="8" spans="1:8" x14ac:dyDescent="0.25">
      <c r="A8" s="93"/>
      <c r="B8" s="93"/>
      <c r="C8" s="93"/>
      <c r="D8" s="94"/>
      <c r="E8" s="94"/>
      <c r="F8" s="93"/>
      <c r="G8" s="93"/>
      <c r="H8" s="93"/>
    </row>
    <row r="9" spans="1:8" x14ac:dyDescent="0.25">
      <c r="A9" s="93"/>
      <c r="B9" s="93"/>
      <c r="D9" s="94"/>
      <c r="E9" s="95" t="s">
        <v>2</v>
      </c>
      <c r="F9" s="93"/>
      <c r="G9" s="93"/>
      <c r="H9" s="93"/>
    </row>
    <row r="10" spans="1:8" ht="34.9" customHeight="1" x14ac:dyDescent="0.25">
      <c r="A10" s="190" t="s">
        <v>563</v>
      </c>
      <c r="B10" s="191" t="s">
        <v>564</v>
      </c>
      <c r="C10" s="191" t="s">
        <v>584</v>
      </c>
      <c r="D10" s="191"/>
      <c r="E10" s="191"/>
      <c r="F10" s="93"/>
      <c r="G10" s="93"/>
      <c r="H10" s="93"/>
    </row>
    <row r="11" spans="1:8" ht="17.45" customHeight="1" x14ac:dyDescent="0.25">
      <c r="A11" s="190"/>
      <c r="B11" s="191"/>
      <c r="C11" s="98" t="s">
        <v>565</v>
      </c>
      <c r="D11" s="99" t="s">
        <v>3</v>
      </c>
      <c r="E11" s="100" t="s">
        <v>0</v>
      </c>
      <c r="F11" s="93"/>
      <c r="G11" s="93"/>
      <c r="H11" s="93"/>
    </row>
    <row r="12" spans="1:8" ht="18.75" x14ac:dyDescent="0.3">
      <c r="A12" s="101">
        <v>1</v>
      </c>
      <c r="B12" s="102" t="s">
        <v>567</v>
      </c>
      <c r="C12" s="114">
        <v>873.6</v>
      </c>
      <c r="D12" s="104">
        <v>414.4</v>
      </c>
      <c r="E12" s="115">
        <f t="shared" ref="E12:E21" si="0">D12/C12</f>
        <v>0.47435897435897434</v>
      </c>
      <c r="F12" s="93"/>
      <c r="G12" s="93"/>
      <c r="H12" s="93"/>
    </row>
    <row r="13" spans="1:8" ht="18.75" x14ac:dyDescent="0.3">
      <c r="A13" s="101">
        <v>2</v>
      </c>
      <c r="B13" s="102" t="s">
        <v>585</v>
      </c>
      <c r="C13" s="114">
        <v>401.4</v>
      </c>
      <c r="D13" s="104">
        <v>57.4</v>
      </c>
      <c r="E13" s="115">
        <f t="shared" si="0"/>
        <v>0.14299950174389636</v>
      </c>
      <c r="F13" s="93"/>
      <c r="G13" s="93"/>
      <c r="H13" s="93"/>
    </row>
    <row r="14" spans="1:8" ht="18.75" x14ac:dyDescent="0.3">
      <c r="A14" s="101">
        <v>3</v>
      </c>
      <c r="B14" s="102" t="s">
        <v>586</v>
      </c>
      <c r="C14" s="114">
        <v>544.79999999999995</v>
      </c>
      <c r="D14" s="104">
        <v>155.6</v>
      </c>
      <c r="E14" s="115">
        <f t="shared" si="0"/>
        <v>0.28560939794419971</v>
      </c>
      <c r="F14" s="93"/>
      <c r="G14" s="93"/>
      <c r="H14" s="93"/>
    </row>
    <row r="15" spans="1:8" ht="18.75" x14ac:dyDescent="0.3">
      <c r="A15" s="101">
        <v>4</v>
      </c>
      <c r="B15" s="102" t="s">
        <v>573</v>
      </c>
      <c r="C15" s="114">
        <v>778.3</v>
      </c>
      <c r="D15" s="104">
        <v>111.2</v>
      </c>
      <c r="E15" s="115">
        <f t="shared" si="0"/>
        <v>0.14287549787999487</v>
      </c>
      <c r="F15" s="93"/>
      <c r="G15" s="93"/>
      <c r="H15" s="93"/>
    </row>
    <row r="16" spans="1:8" ht="18.75" x14ac:dyDescent="0.3">
      <c r="A16" s="101">
        <v>5</v>
      </c>
      <c r="B16" s="102" t="s">
        <v>574</v>
      </c>
      <c r="C16" s="114">
        <v>199</v>
      </c>
      <c r="D16" s="104">
        <v>28.4</v>
      </c>
      <c r="E16" s="115">
        <f t="shared" si="0"/>
        <v>0.14271356783919598</v>
      </c>
      <c r="F16" s="93"/>
      <c r="G16" s="93"/>
      <c r="H16" s="93"/>
    </row>
    <row r="17" spans="1:8" ht="18.75" x14ac:dyDescent="0.3">
      <c r="A17" s="101">
        <v>6</v>
      </c>
      <c r="B17" s="102" t="s">
        <v>575</v>
      </c>
      <c r="C17" s="114">
        <v>147.69999999999999</v>
      </c>
      <c r="D17" s="104">
        <v>21.1</v>
      </c>
      <c r="E17" s="115">
        <f t="shared" si="0"/>
        <v>0.14285714285714288</v>
      </c>
      <c r="F17" s="93"/>
      <c r="G17" s="93"/>
      <c r="H17" s="93"/>
    </row>
    <row r="18" spans="1:8" ht="18.75" x14ac:dyDescent="0.3">
      <c r="A18" s="101">
        <v>7</v>
      </c>
      <c r="B18" s="102" t="s">
        <v>576</v>
      </c>
      <c r="C18" s="114">
        <v>593.5</v>
      </c>
      <c r="D18" s="104">
        <v>84.8</v>
      </c>
      <c r="E18" s="115">
        <f t="shared" si="0"/>
        <v>0.14288121314237573</v>
      </c>
      <c r="F18" s="93"/>
      <c r="G18" s="93"/>
      <c r="H18" s="93"/>
    </row>
    <row r="19" spans="1:8" ht="18.75" x14ac:dyDescent="0.3">
      <c r="A19" s="101">
        <v>8</v>
      </c>
      <c r="B19" s="102" t="s">
        <v>580</v>
      </c>
      <c r="C19" s="114">
        <v>173.1</v>
      </c>
      <c r="D19" s="104">
        <v>24.7</v>
      </c>
      <c r="E19" s="115">
        <f t="shared" si="0"/>
        <v>0.14269208549971116</v>
      </c>
      <c r="F19" s="93"/>
      <c r="G19" s="93"/>
      <c r="H19" s="93"/>
    </row>
    <row r="20" spans="1:8" ht="18.75" x14ac:dyDescent="0.3">
      <c r="A20" s="101">
        <v>9</v>
      </c>
      <c r="B20" s="102" t="s">
        <v>581</v>
      </c>
      <c r="C20" s="114">
        <v>346.3</v>
      </c>
      <c r="D20" s="104">
        <v>49.5</v>
      </c>
      <c r="E20" s="115">
        <f t="shared" si="0"/>
        <v>0.14293964770430262</v>
      </c>
      <c r="F20" s="93"/>
      <c r="G20" s="93"/>
      <c r="H20" s="93"/>
    </row>
    <row r="21" spans="1:8" ht="18.75" x14ac:dyDescent="0.3">
      <c r="A21" s="101">
        <v>10</v>
      </c>
      <c r="B21" s="102" t="s">
        <v>583</v>
      </c>
      <c r="C21" s="114">
        <v>2942.3</v>
      </c>
      <c r="D21" s="104">
        <v>700</v>
      </c>
      <c r="E21" s="115">
        <f t="shared" si="0"/>
        <v>0.23790911871665021</v>
      </c>
      <c r="F21" s="93"/>
      <c r="G21" s="93"/>
      <c r="H21" s="93"/>
    </row>
    <row r="22" spans="1:8" ht="18.75" x14ac:dyDescent="0.3">
      <c r="A22" s="187" t="s">
        <v>539</v>
      </c>
      <c r="B22" s="188"/>
      <c r="C22" s="108">
        <f>SUM(C12:C21)</f>
        <v>7000</v>
      </c>
      <c r="D22" s="108">
        <f>SUM(D12:D21)</f>
        <v>1647.1</v>
      </c>
      <c r="E22" s="116">
        <f>D22/C22</f>
        <v>0.23529999999999998</v>
      </c>
    </row>
    <row r="23" spans="1:8" x14ac:dyDescent="0.25">
      <c r="A23" s="110"/>
      <c r="B23" s="110"/>
      <c r="C23" s="110"/>
    </row>
    <row r="24" spans="1:8" x14ac:dyDescent="0.25">
      <c r="A24" s="110"/>
      <c r="B24" s="110"/>
      <c r="C24" s="110"/>
    </row>
    <row r="25" spans="1:8" x14ac:dyDescent="0.25">
      <c r="A25" s="110"/>
      <c r="B25" s="110"/>
      <c r="C25" s="110"/>
    </row>
    <row r="26" spans="1:8" s="112" customFormat="1" ht="15.75" x14ac:dyDescent="0.25">
      <c r="A26" s="76" t="s">
        <v>626</v>
      </c>
      <c r="B26" s="76"/>
      <c r="C26" s="76"/>
      <c r="D26" s="76"/>
      <c r="E26" s="154" t="s">
        <v>625</v>
      </c>
      <c r="F26" s="77"/>
      <c r="G26" s="76"/>
    </row>
  </sheetData>
  <mergeCells count="7">
    <mergeCell ref="A22:B22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F32"/>
  <sheetViews>
    <sheetView workbookViewId="0">
      <selection activeCell="H5" sqref="H5"/>
    </sheetView>
  </sheetViews>
  <sheetFormatPr defaultColWidth="9.140625" defaultRowHeight="12.75" x14ac:dyDescent="0.2"/>
  <cols>
    <col min="1" max="1" width="53.28515625" style="135" customWidth="1"/>
    <col min="2" max="2" width="27.42578125" style="135" customWidth="1"/>
    <col min="3" max="3" width="11.7109375" style="135" customWidth="1"/>
    <col min="4" max="4" width="12.28515625" style="135" customWidth="1"/>
    <col min="5" max="5" width="13" style="135" customWidth="1"/>
    <col min="6" max="6" width="1.42578125" style="135" hidden="1" customWidth="1"/>
    <col min="7" max="256" width="9.140625" style="135"/>
    <col min="257" max="257" width="59.28515625" style="135" customWidth="1"/>
    <col min="258" max="258" width="25.140625" style="135" customWidth="1"/>
    <col min="259" max="259" width="10.140625" style="135" customWidth="1"/>
    <col min="260" max="260" width="10.5703125" style="135" customWidth="1"/>
    <col min="261" max="261" width="10.85546875" style="135" customWidth="1"/>
    <col min="262" max="262" width="1.42578125" style="135" customWidth="1"/>
    <col min="263" max="512" width="9.140625" style="135"/>
    <col min="513" max="513" width="59.28515625" style="135" customWidth="1"/>
    <col min="514" max="514" width="25.140625" style="135" customWidth="1"/>
    <col min="515" max="515" width="10.140625" style="135" customWidth="1"/>
    <col min="516" max="516" width="10.5703125" style="135" customWidth="1"/>
    <col min="517" max="517" width="10.85546875" style="135" customWidth="1"/>
    <col min="518" max="518" width="1.42578125" style="135" customWidth="1"/>
    <col min="519" max="768" width="9.140625" style="135"/>
    <col min="769" max="769" width="59.28515625" style="135" customWidth="1"/>
    <col min="770" max="770" width="25.140625" style="135" customWidth="1"/>
    <col min="771" max="771" width="10.140625" style="135" customWidth="1"/>
    <col min="772" max="772" width="10.5703125" style="135" customWidth="1"/>
    <col min="773" max="773" width="10.85546875" style="135" customWidth="1"/>
    <col min="774" max="774" width="1.42578125" style="135" customWidth="1"/>
    <col min="775" max="1024" width="9.140625" style="135"/>
    <col min="1025" max="1025" width="59.28515625" style="135" customWidth="1"/>
    <col min="1026" max="1026" width="25.140625" style="135" customWidth="1"/>
    <col min="1027" max="1027" width="10.140625" style="135" customWidth="1"/>
    <col min="1028" max="1028" width="10.5703125" style="135" customWidth="1"/>
    <col min="1029" max="1029" width="10.85546875" style="135" customWidth="1"/>
    <col min="1030" max="1030" width="1.42578125" style="135" customWidth="1"/>
    <col min="1031" max="1280" width="9.140625" style="135"/>
    <col min="1281" max="1281" width="59.28515625" style="135" customWidth="1"/>
    <col min="1282" max="1282" width="25.140625" style="135" customWidth="1"/>
    <col min="1283" max="1283" width="10.140625" style="135" customWidth="1"/>
    <col min="1284" max="1284" width="10.5703125" style="135" customWidth="1"/>
    <col min="1285" max="1285" width="10.85546875" style="135" customWidth="1"/>
    <col min="1286" max="1286" width="1.42578125" style="135" customWidth="1"/>
    <col min="1287" max="1536" width="9.140625" style="135"/>
    <col min="1537" max="1537" width="59.28515625" style="135" customWidth="1"/>
    <col min="1538" max="1538" width="25.140625" style="135" customWidth="1"/>
    <col min="1539" max="1539" width="10.140625" style="135" customWidth="1"/>
    <col min="1540" max="1540" width="10.5703125" style="135" customWidth="1"/>
    <col min="1541" max="1541" width="10.85546875" style="135" customWidth="1"/>
    <col min="1542" max="1542" width="1.42578125" style="135" customWidth="1"/>
    <col min="1543" max="1792" width="9.140625" style="135"/>
    <col min="1793" max="1793" width="59.28515625" style="135" customWidth="1"/>
    <col min="1794" max="1794" width="25.140625" style="135" customWidth="1"/>
    <col min="1795" max="1795" width="10.140625" style="135" customWidth="1"/>
    <col min="1796" max="1796" width="10.5703125" style="135" customWidth="1"/>
    <col min="1797" max="1797" width="10.85546875" style="135" customWidth="1"/>
    <col min="1798" max="1798" width="1.42578125" style="135" customWidth="1"/>
    <col min="1799" max="2048" width="9.140625" style="135"/>
    <col min="2049" max="2049" width="59.28515625" style="135" customWidth="1"/>
    <col min="2050" max="2050" width="25.140625" style="135" customWidth="1"/>
    <col min="2051" max="2051" width="10.140625" style="135" customWidth="1"/>
    <col min="2052" max="2052" width="10.5703125" style="135" customWidth="1"/>
    <col min="2053" max="2053" width="10.85546875" style="135" customWidth="1"/>
    <col min="2054" max="2054" width="1.42578125" style="135" customWidth="1"/>
    <col min="2055" max="2304" width="9.140625" style="135"/>
    <col min="2305" max="2305" width="59.28515625" style="135" customWidth="1"/>
    <col min="2306" max="2306" width="25.140625" style="135" customWidth="1"/>
    <col min="2307" max="2307" width="10.140625" style="135" customWidth="1"/>
    <col min="2308" max="2308" width="10.5703125" style="135" customWidth="1"/>
    <col min="2309" max="2309" width="10.85546875" style="135" customWidth="1"/>
    <col min="2310" max="2310" width="1.42578125" style="135" customWidth="1"/>
    <col min="2311" max="2560" width="9.140625" style="135"/>
    <col min="2561" max="2561" width="59.28515625" style="135" customWidth="1"/>
    <col min="2562" max="2562" width="25.140625" style="135" customWidth="1"/>
    <col min="2563" max="2563" width="10.140625" style="135" customWidth="1"/>
    <col min="2564" max="2564" width="10.5703125" style="135" customWidth="1"/>
    <col min="2565" max="2565" width="10.85546875" style="135" customWidth="1"/>
    <col min="2566" max="2566" width="1.42578125" style="135" customWidth="1"/>
    <col min="2567" max="2816" width="9.140625" style="135"/>
    <col min="2817" max="2817" width="59.28515625" style="135" customWidth="1"/>
    <col min="2818" max="2818" width="25.140625" style="135" customWidth="1"/>
    <col min="2819" max="2819" width="10.140625" style="135" customWidth="1"/>
    <col min="2820" max="2820" width="10.5703125" style="135" customWidth="1"/>
    <col min="2821" max="2821" width="10.85546875" style="135" customWidth="1"/>
    <col min="2822" max="2822" width="1.42578125" style="135" customWidth="1"/>
    <col min="2823" max="3072" width="9.140625" style="135"/>
    <col min="3073" max="3073" width="59.28515625" style="135" customWidth="1"/>
    <col min="3074" max="3074" width="25.140625" style="135" customWidth="1"/>
    <col min="3075" max="3075" width="10.140625" style="135" customWidth="1"/>
    <col min="3076" max="3076" width="10.5703125" style="135" customWidth="1"/>
    <col min="3077" max="3077" width="10.85546875" style="135" customWidth="1"/>
    <col min="3078" max="3078" width="1.42578125" style="135" customWidth="1"/>
    <col min="3079" max="3328" width="9.140625" style="135"/>
    <col min="3329" max="3329" width="59.28515625" style="135" customWidth="1"/>
    <col min="3330" max="3330" width="25.140625" style="135" customWidth="1"/>
    <col min="3331" max="3331" width="10.140625" style="135" customWidth="1"/>
    <col min="3332" max="3332" width="10.5703125" style="135" customWidth="1"/>
    <col min="3333" max="3333" width="10.85546875" style="135" customWidth="1"/>
    <col min="3334" max="3334" width="1.42578125" style="135" customWidth="1"/>
    <col min="3335" max="3584" width="9.140625" style="135"/>
    <col min="3585" max="3585" width="59.28515625" style="135" customWidth="1"/>
    <col min="3586" max="3586" width="25.140625" style="135" customWidth="1"/>
    <col min="3587" max="3587" width="10.140625" style="135" customWidth="1"/>
    <col min="3588" max="3588" width="10.5703125" style="135" customWidth="1"/>
    <col min="3589" max="3589" width="10.85546875" style="135" customWidth="1"/>
    <col min="3590" max="3590" width="1.42578125" style="135" customWidth="1"/>
    <col min="3591" max="3840" width="9.140625" style="135"/>
    <col min="3841" max="3841" width="59.28515625" style="135" customWidth="1"/>
    <col min="3842" max="3842" width="25.140625" style="135" customWidth="1"/>
    <col min="3843" max="3843" width="10.140625" style="135" customWidth="1"/>
    <col min="3844" max="3844" width="10.5703125" style="135" customWidth="1"/>
    <col min="3845" max="3845" width="10.85546875" style="135" customWidth="1"/>
    <col min="3846" max="3846" width="1.42578125" style="135" customWidth="1"/>
    <col min="3847" max="4096" width="9.140625" style="135"/>
    <col min="4097" max="4097" width="59.28515625" style="135" customWidth="1"/>
    <col min="4098" max="4098" width="25.140625" style="135" customWidth="1"/>
    <col min="4099" max="4099" width="10.140625" style="135" customWidth="1"/>
    <col min="4100" max="4100" width="10.5703125" style="135" customWidth="1"/>
    <col min="4101" max="4101" width="10.85546875" style="135" customWidth="1"/>
    <col min="4102" max="4102" width="1.42578125" style="135" customWidth="1"/>
    <col min="4103" max="4352" width="9.140625" style="135"/>
    <col min="4353" max="4353" width="59.28515625" style="135" customWidth="1"/>
    <col min="4354" max="4354" width="25.140625" style="135" customWidth="1"/>
    <col min="4355" max="4355" width="10.140625" style="135" customWidth="1"/>
    <col min="4356" max="4356" width="10.5703125" style="135" customWidth="1"/>
    <col min="4357" max="4357" width="10.85546875" style="135" customWidth="1"/>
    <col min="4358" max="4358" width="1.42578125" style="135" customWidth="1"/>
    <col min="4359" max="4608" width="9.140625" style="135"/>
    <col min="4609" max="4609" width="59.28515625" style="135" customWidth="1"/>
    <col min="4610" max="4610" width="25.140625" style="135" customWidth="1"/>
    <col min="4611" max="4611" width="10.140625" style="135" customWidth="1"/>
    <col min="4612" max="4612" width="10.5703125" style="135" customWidth="1"/>
    <col min="4613" max="4613" width="10.85546875" style="135" customWidth="1"/>
    <col min="4614" max="4614" width="1.42578125" style="135" customWidth="1"/>
    <col min="4615" max="4864" width="9.140625" style="135"/>
    <col min="4865" max="4865" width="59.28515625" style="135" customWidth="1"/>
    <col min="4866" max="4866" width="25.140625" style="135" customWidth="1"/>
    <col min="4867" max="4867" width="10.140625" style="135" customWidth="1"/>
    <col min="4868" max="4868" width="10.5703125" style="135" customWidth="1"/>
    <col min="4869" max="4869" width="10.85546875" style="135" customWidth="1"/>
    <col min="4870" max="4870" width="1.42578125" style="135" customWidth="1"/>
    <col min="4871" max="5120" width="9.140625" style="135"/>
    <col min="5121" max="5121" width="59.28515625" style="135" customWidth="1"/>
    <col min="5122" max="5122" width="25.140625" style="135" customWidth="1"/>
    <col min="5123" max="5123" width="10.140625" style="135" customWidth="1"/>
    <col min="5124" max="5124" width="10.5703125" style="135" customWidth="1"/>
    <col min="5125" max="5125" width="10.85546875" style="135" customWidth="1"/>
    <col min="5126" max="5126" width="1.42578125" style="135" customWidth="1"/>
    <col min="5127" max="5376" width="9.140625" style="135"/>
    <col min="5377" max="5377" width="59.28515625" style="135" customWidth="1"/>
    <col min="5378" max="5378" width="25.140625" style="135" customWidth="1"/>
    <col min="5379" max="5379" width="10.140625" style="135" customWidth="1"/>
    <col min="5380" max="5380" width="10.5703125" style="135" customWidth="1"/>
    <col min="5381" max="5381" width="10.85546875" style="135" customWidth="1"/>
    <col min="5382" max="5382" width="1.42578125" style="135" customWidth="1"/>
    <col min="5383" max="5632" width="9.140625" style="135"/>
    <col min="5633" max="5633" width="59.28515625" style="135" customWidth="1"/>
    <col min="5634" max="5634" width="25.140625" style="135" customWidth="1"/>
    <col min="5635" max="5635" width="10.140625" style="135" customWidth="1"/>
    <col min="5636" max="5636" width="10.5703125" style="135" customWidth="1"/>
    <col min="5637" max="5637" width="10.85546875" style="135" customWidth="1"/>
    <col min="5638" max="5638" width="1.42578125" style="135" customWidth="1"/>
    <col min="5639" max="5888" width="9.140625" style="135"/>
    <col min="5889" max="5889" width="59.28515625" style="135" customWidth="1"/>
    <col min="5890" max="5890" width="25.140625" style="135" customWidth="1"/>
    <col min="5891" max="5891" width="10.140625" style="135" customWidth="1"/>
    <col min="5892" max="5892" width="10.5703125" style="135" customWidth="1"/>
    <col min="5893" max="5893" width="10.85546875" style="135" customWidth="1"/>
    <col min="5894" max="5894" width="1.42578125" style="135" customWidth="1"/>
    <col min="5895" max="6144" width="9.140625" style="135"/>
    <col min="6145" max="6145" width="59.28515625" style="135" customWidth="1"/>
    <col min="6146" max="6146" width="25.140625" style="135" customWidth="1"/>
    <col min="6147" max="6147" width="10.140625" style="135" customWidth="1"/>
    <col min="6148" max="6148" width="10.5703125" style="135" customWidth="1"/>
    <col min="6149" max="6149" width="10.85546875" style="135" customWidth="1"/>
    <col min="6150" max="6150" width="1.42578125" style="135" customWidth="1"/>
    <col min="6151" max="6400" width="9.140625" style="135"/>
    <col min="6401" max="6401" width="59.28515625" style="135" customWidth="1"/>
    <col min="6402" max="6402" width="25.140625" style="135" customWidth="1"/>
    <col min="6403" max="6403" width="10.140625" style="135" customWidth="1"/>
    <col min="6404" max="6404" width="10.5703125" style="135" customWidth="1"/>
    <col min="6405" max="6405" width="10.85546875" style="135" customWidth="1"/>
    <col min="6406" max="6406" width="1.42578125" style="135" customWidth="1"/>
    <col min="6407" max="6656" width="9.140625" style="135"/>
    <col min="6657" max="6657" width="59.28515625" style="135" customWidth="1"/>
    <col min="6658" max="6658" width="25.140625" style="135" customWidth="1"/>
    <col min="6659" max="6659" width="10.140625" style="135" customWidth="1"/>
    <col min="6660" max="6660" width="10.5703125" style="135" customWidth="1"/>
    <col min="6661" max="6661" width="10.85546875" style="135" customWidth="1"/>
    <col min="6662" max="6662" width="1.42578125" style="135" customWidth="1"/>
    <col min="6663" max="6912" width="9.140625" style="135"/>
    <col min="6913" max="6913" width="59.28515625" style="135" customWidth="1"/>
    <col min="6914" max="6914" width="25.140625" style="135" customWidth="1"/>
    <col min="6915" max="6915" width="10.140625" style="135" customWidth="1"/>
    <col min="6916" max="6916" width="10.5703125" style="135" customWidth="1"/>
    <col min="6917" max="6917" width="10.85546875" style="135" customWidth="1"/>
    <col min="6918" max="6918" width="1.42578125" style="135" customWidth="1"/>
    <col min="6919" max="7168" width="9.140625" style="135"/>
    <col min="7169" max="7169" width="59.28515625" style="135" customWidth="1"/>
    <col min="7170" max="7170" width="25.140625" style="135" customWidth="1"/>
    <col min="7171" max="7171" width="10.140625" style="135" customWidth="1"/>
    <col min="7172" max="7172" width="10.5703125" style="135" customWidth="1"/>
    <col min="7173" max="7173" width="10.85546875" style="135" customWidth="1"/>
    <col min="7174" max="7174" width="1.42578125" style="135" customWidth="1"/>
    <col min="7175" max="7424" width="9.140625" style="135"/>
    <col min="7425" max="7425" width="59.28515625" style="135" customWidth="1"/>
    <col min="7426" max="7426" width="25.140625" style="135" customWidth="1"/>
    <col min="7427" max="7427" width="10.140625" style="135" customWidth="1"/>
    <col min="7428" max="7428" width="10.5703125" style="135" customWidth="1"/>
    <col min="7429" max="7429" width="10.85546875" style="135" customWidth="1"/>
    <col min="7430" max="7430" width="1.42578125" style="135" customWidth="1"/>
    <col min="7431" max="7680" width="9.140625" style="135"/>
    <col min="7681" max="7681" width="59.28515625" style="135" customWidth="1"/>
    <col min="7682" max="7682" width="25.140625" style="135" customWidth="1"/>
    <col min="7683" max="7683" width="10.140625" style="135" customWidth="1"/>
    <col min="7684" max="7684" width="10.5703125" style="135" customWidth="1"/>
    <col min="7685" max="7685" width="10.85546875" style="135" customWidth="1"/>
    <col min="7686" max="7686" width="1.42578125" style="135" customWidth="1"/>
    <col min="7687" max="7936" width="9.140625" style="135"/>
    <col min="7937" max="7937" width="59.28515625" style="135" customWidth="1"/>
    <col min="7938" max="7938" width="25.140625" style="135" customWidth="1"/>
    <col min="7939" max="7939" width="10.140625" style="135" customWidth="1"/>
    <col min="7940" max="7940" width="10.5703125" style="135" customWidth="1"/>
    <col min="7941" max="7941" width="10.85546875" style="135" customWidth="1"/>
    <col min="7942" max="7942" width="1.42578125" style="135" customWidth="1"/>
    <col min="7943" max="8192" width="9.140625" style="135"/>
    <col min="8193" max="8193" width="59.28515625" style="135" customWidth="1"/>
    <col min="8194" max="8194" width="25.140625" style="135" customWidth="1"/>
    <col min="8195" max="8195" width="10.140625" style="135" customWidth="1"/>
    <col min="8196" max="8196" width="10.5703125" style="135" customWidth="1"/>
    <col min="8197" max="8197" width="10.85546875" style="135" customWidth="1"/>
    <col min="8198" max="8198" width="1.42578125" style="135" customWidth="1"/>
    <col min="8199" max="8448" width="9.140625" style="135"/>
    <col min="8449" max="8449" width="59.28515625" style="135" customWidth="1"/>
    <col min="8450" max="8450" width="25.140625" style="135" customWidth="1"/>
    <col min="8451" max="8451" width="10.140625" style="135" customWidth="1"/>
    <col min="8452" max="8452" width="10.5703125" style="135" customWidth="1"/>
    <col min="8453" max="8453" width="10.85546875" style="135" customWidth="1"/>
    <col min="8454" max="8454" width="1.42578125" style="135" customWidth="1"/>
    <col min="8455" max="8704" width="9.140625" style="135"/>
    <col min="8705" max="8705" width="59.28515625" style="135" customWidth="1"/>
    <col min="8706" max="8706" width="25.140625" style="135" customWidth="1"/>
    <col min="8707" max="8707" width="10.140625" style="135" customWidth="1"/>
    <col min="8708" max="8708" width="10.5703125" style="135" customWidth="1"/>
    <col min="8709" max="8709" width="10.85546875" style="135" customWidth="1"/>
    <col min="8710" max="8710" width="1.42578125" style="135" customWidth="1"/>
    <col min="8711" max="8960" width="9.140625" style="135"/>
    <col min="8961" max="8961" width="59.28515625" style="135" customWidth="1"/>
    <col min="8962" max="8962" width="25.140625" style="135" customWidth="1"/>
    <col min="8963" max="8963" width="10.140625" style="135" customWidth="1"/>
    <col min="8964" max="8964" width="10.5703125" style="135" customWidth="1"/>
    <col min="8965" max="8965" width="10.85546875" style="135" customWidth="1"/>
    <col min="8966" max="8966" width="1.42578125" style="135" customWidth="1"/>
    <col min="8967" max="9216" width="9.140625" style="135"/>
    <col min="9217" max="9217" width="59.28515625" style="135" customWidth="1"/>
    <col min="9218" max="9218" width="25.140625" style="135" customWidth="1"/>
    <col min="9219" max="9219" width="10.140625" style="135" customWidth="1"/>
    <col min="9220" max="9220" width="10.5703125" style="135" customWidth="1"/>
    <col min="9221" max="9221" width="10.85546875" style="135" customWidth="1"/>
    <col min="9222" max="9222" width="1.42578125" style="135" customWidth="1"/>
    <col min="9223" max="9472" width="9.140625" style="135"/>
    <col min="9473" max="9473" width="59.28515625" style="135" customWidth="1"/>
    <col min="9474" max="9474" width="25.140625" style="135" customWidth="1"/>
    <col min="9475" max="9475" width="10.140625" style="135" customWidth="1"/>
    <col min="9476" max="9476" width="10.5703125" style="135" customWidth="1"/>
    <col min="9477" max="9477" width="10.85546875" style="135" customWidth="1"/>
    <col min="9478" max="9478" width="1.42578125" style="135" customWidth="1"/>
    <col min="9479" max="9728" width="9.140625" style="135"/>
    <col min="9729" max="9729" width="59.28515625" style="135" customWidth="1"/>
    <col min="9730" max="9730" width="25.140625" style="135" customWidth="1"/>
    <col min="9731" max="9731" width="10.140625" style="135" customWidth="1"/>
    <col min="9732" max="9732" width="10.5703125" style="135" customWidth="1"/>
    <col min="9733" max="9733" width="10.85546875" style="135" customWidth="1"/>
    <col min="9734" max="9734" width="1.42578125" style="135" customWidth="1"/>
    <col min="9735" max="9984" width="9.140625" style="135"/>
    <col min="9985" max="9985" width="59.28515625" style="135" customWidth="1"/>
    <col min="9986" max="9986" width="25.140625" style="135" customWidth="1"/>
    <col min="9987" max="9987" width="10.140625" style="135" customWidth="1"/>
    <col min="9988" max="9988" width="10.5703125" style="135" customWidth="1"/>
    <col min="9989" max="9989" width="10.85546875" style="135" customWidth="1"/>
    <col min="9990" max="9990" width="1.42578125" style="135" customWidth="1"/>
    <col min="9991" max="10240" width="9.140625" style="135"/>
    <col min="10241" max="10241" width="59.28515625" style="135" customWidth="1"/>
    <col min="10242" max="10242" width="25.140625" style="135" customWidth="1"/>
    <col min="10243" max="10243" width="10.140625" style="135" customWidth="1"/>
    <col min="10244" max="10244" width="10.5703125" style="135" customWidth="1"/>
    <col min="10245" max="10245" width="10.85546875" style="135" customWidth="1"/>
    <col min="10246" max="10246" width="1.42578125" style="135" customWidth="1"/>
    <col min="10247" max="10496" width="9.140625" style="135"/>
    <col min="10497" max="10497" width="59.28515625" style="135" customWidth="1"/>
    <col min="10498" max="10498" width="25.140625" style="135" customWidth="1"/>
    <col min="10499" max="10499" width="10.140625" style="135" customWidth="1"/>
    <col min="10500" max="10500" width="10.5703125" style="135" customWidth="1"/>
    <col min="10501" max="10501" width="10.85546875" style="135" customWidth="1"/>
    <col min="10502" max="10502" width="1.42578125" style="135" customWidth="1"/>
    <col min="10503" max="10752" width="9.140625" style="135"/>
    <col min="10753" max="10753" width="59.28515625" style="135" customWidth="1"/>
    <col min="10754" max="10754" width="25.140625" style="135" customWidth="1"/>
    <col min="10755" max="10755" width="10.140625" style="135" customWidth="1"/>
    <col min="10756" max="10756" width="10.5703125" style="135" customWidth="1"/>
    <col min="10757" max="10757" width="10.85546875" style="135" customWidth="1"/>
    <col min="10758" max="10758" width="1.42578125" style="135" customWidth="1"/>
    <col min="10759" max="11008" width="9.140625" style="135"/>
    <col min="11009" max="11009" width="59.28515625" style="135" customWidth="1"/>
    <col min="11010" max="11010" width="25.140625" style="135" customWidth="1"/>
    <col min="11011" max="11011" width="10.140625" style="135" customWidth="1"/>
    <col min="11012" max="11012" width="10.5703125" style="135" customWidth="1"/>
    <col min="11013" max="11013" width="10.85546875" style="135" customWidth="1"/>
    <col min="11014" max="11014" width="1.42578125" style="135" customWidth="1"/>
    <col min="11015" max="11264" width="9.140625" style="135"/>
    <col min="11265" max="11265" width="59.28515625" style="135" customWidth="1"/>
    <col min="11266" max="11266" width="25.140625" style="135" customWidth="1"/>
    <col min="11267" max="11267" width="10.140625" style="135" customWidth="1"/>
    <col min="11268" max="11268" width="10.5703125" style="135" customWidth="1"/>
    <col min="11269" max="11269" width="10.85546875" style="135" customWidth="1"/>
    <col min="11270" max="11270" width="1.42578125" style="135" customWidth="1"/>
    <col min="11271" max="11520" width="9.140625" style="135"/>
    <col min="11521" max="11521" width="59.28515625" style="135" customWidth="1"/>
    <col min="11522" max="11522" width="25.140625" style="135" customWidth="1"/>
    <col min="11523" max="11523" width="10.140625" style="135" customWidth="1"/>
    <col min="11524" max="11524" width="10.5703125" style="135" customWidth="1"/>
    <col min="11525" max="11525" width="10.85546875" style="135" customWidth="1"/>
    <col min="11526" max="11526" width="1.42578125" style="135" customWidth="1"/>
    <col min="11527" max="11776" width="9.140625" style="135"/>
    <col min="11777" max="11777" width="59.28515625" style="135" customWidth="1"/>
    <col min="11778" max="11778" width="25.140625" style="135" customWidth="1"/>
    <col min="11779" max="11779" width="10.140625" style="135" customWidth="1"/>
    <col min="11780" max="11780" width="10.5703125" style="135" customWidth="1"/>
    <col min="11781" max="11781" width="10.85546875" style="135" customWidth="1"/>
    <col min="11782" max="11782" width="1.42578125" style="135" customWidth="1"/>
    <col min="11783" max="12032" width="9.140625" style="135"/>
    <col min="12033" max="12033" width="59.28515625" style="135" customWidth="1"/>
    <col min="12034" max="12034" width="25.140625" style="135" customWidth="1"/>
    <col min="12035" max="12035" width="10.140625" style="135" customWidth="1"/>
    <col min="12036" max="12036" width="10.5703125" style="135" customWidth="1"/>
    <col min="12037" max="12037" width="10.85546875" style="135" customWidth="1"/>
    <col min="12038" max="12038" width="1.42578125" style="135" customWidth="1"/>
    <col min="12039" max="12288" width="9.140625" style="135"/>
    <col min="12289" max="12289" width="59.28515625" style="135" customWidth="1"/>
    <col min="12290" max="12290" width="25.140625" style="135" customWidth="1"/>
    <col min="12291" max="12291" width="10.140625" style="135" customWidth="1"/>
    <col min="12292" max="12292" width="10.5703125" style="135" customWidth="1"/>
    <col min="12293" max="12293" width="10.85546875" style="135" customWidth="1"/>
    <col min="12294" max="12294" width="1.42578125" style="135" customWidth="1"/>
    <col min="12295" max="12544" width="9.140625" style="135"/>
    <col min="12545" max="12545" width="59.28515625" style="135" customWidth="1"/>
    <col min="12546" max="12546" width="25.140625" style="135" customWidth="1"/>
    <col min="12547" max="12547" width="10.140625" style="135" customWidth="1"/>
    <col min="12548" max="12548" width="10.5703125" style="135" customWidth="1"/>
    <col min="12549" max="12549" width="10.85546875" style="135" customWidth="1"/>
    <col min="12550" max="12550" width="1.42578125" style="135" customWidth="1"/>
    <col min="12551" max="12800" width="9.140625" style="135"/>
    <col min="12801" max="12801" width="59.28515625" style="135" customWidth="1"/>
    <col min="12802" max="12802" width="25.140625" style="135" customWidth="1"/>
    <col min="12803" max="12803" width="10.140625" style="135" customWidth="1"/>
    <col min="12804" max="12804" width="10.5703125" style="135" customWidth="1"/>
    <col min="12805" max="12805" width="10.85546875" style="135" customWidth="1"/>
    <col min="12806" max="12806" width="1.42578125" style="135" customWidth="1"/>
    <col min="12807" max="13056" width="9.140625" style="135"/>
    <col min="13057" max="13057" width="59.28515625" style="135" customWidth="1"/>
    <col min="13058" max="13058" width="25.140625" style="135" customWidth="1"/>
    <col min="13059" max="13059" width="10.140625" style="135" customWidth="1"/>
    <col min="13060" max="13060" width="10.5703125" style="135" customWidth="1"/>
    <col min="13061" max="13061" width="10.85546875" style="135" customWidth="1"/>
    <col min="13062" max="13062" width="1.42578125" style="135" customWidth="1"/>
    <col min="13063" max="13312" width="9.140625" style="135"/>
    <col min="13313" max="13313" width="59.28515625" style="135" customWidth="1"/>
    <col min="13314" max="13314" width="25.140625" style="135" customWidth="1"/>
    <col min="13315" max="13315" width="10.140625" style="135" customWidth="1"/>
    <col min="13316" max="13316" width="10.5703125" style="135" customWidth="1"/>
    <col min="13317" max="13317" width="10.85546875" style="135" customWidth="1"/>
    <col min="13318" max="13318" width="1.42578125" style="135" customWidth="1"/>
    <col min="13319" max="13568" width="9.140625" style="135"/>
    <col min="13569" max="13569" width="59.28515625" style="135" customWidth="1"/>
    <col min="13570" max="13570" width="25.140625" style="135" customWidth="1"/>
    <col min="13571" max="13571" width="10.140625" style="135" customWidth="1"/>
    <col min="13572" max="13572" width="10.5703125" style="135" customWidth="1"/>
    <col min="13573" max="13573" width="10.85546875" style="135" customWidth="1"/>
    <col min="13574" max="13574" width="1.42578125" style="135" customWidth="1"/>
    <col min="13575" max="13824" width="9.140625" style="135"/>
    <col min="13825" max="13825" width="59.28515625" style="135" customWidth="1"/>
    <col min="13826" max="13826" width="25.140625" style="135" customWidth="1"/>
    <col min="13827" max="13827" width="10.140625" style="135" customWidth="1"/>
    <col min="13828" max="13828" width="10.5703125" style="135" customWidth="1"/>
    <col min="13829" max="13829" width="10.85546875" style="135" customWidth="1"/>
    <col min="13830" max="13830" width="1.42578125" style="135" customWidth="1"/>
    <col min="13831" max="14080" width="9.140625" style="135"/>
    <col min="14081" max="14081" width="59.28515625" style="135" customWidth="1"/>
    <col min="14082" max="14082" width="25.140625" style="135" customWidth="1"/>
    <col min="14083" max="14083" width="10.140625" style="135" customWidth="1"/>
    <col min="14084" max="14084" width="10.5703125" style="135" customWidth="1"/>
    <col min="14085" max="14085" width="10.85546875" style="135" customWidth="1"/>
    <col min="14086" max="14086" width="1.42578125" style="135" customWidth="1"/>
    <col min="14087" max="14336" width="9.140625" style="135"/>
    <col min="14337" max="14337" width="59.28515625" style="135" customWidth="1"/>
    <col min="14338" max="14338" width="25.140625" style="135" customWidth="1"/>
    <col min="14339" max="14339" width="10.140625" style="135" customWidth="1"/>
    <col min="14340" max="14340" width="10.5703125" style="135" customWidth="1"/>
    <col min="14341" max="14341" width="10.85546875" style="135" customWidth="1"/>
    <col min="14342" max="14342" width="1.42578125" style="135" customWidth="1"/>
    <col min="14343" max="14592" width="9.140625" style="135"/>
    <col min="14593" max="14593" width="59.28515625" style="135" customWidth="1"/>
    <col min="14594" max="14594" width="25.140625" style="135" customWidth="1"/>
    <col min="14595" max="14595" width="10.140625" style="135" customWidth="1"/>
    <col min="14596" max="14596" width="10.5703125" style="135" customWidth="1"/>
    <col min="14597" max="14597" width="10.85546875" style="135" customWidth="1"/>
    <col min="14598" max="14598" width="1.42578125" style="135" customWidth="1"/>
    <col min="14599" max="14848" width="9.140625" style="135"/>
    <col min="14849" max="14849" width="59.28515625" style="135" customWidth="1"/>
    <col min="14850" max="14850" width="25.140625" style="135" customWidth="1"/>
    <col min="14851" max="14851" width="10.140625" style="135" customWidth="1"/>
    <col min="14852" max="14852" width="10.5703125" style="135" customWidth="1"/>
    <col min="14853" max="14853" width="10.85546875" style="135" customWidth="1"/>
    <col min="14854" max="14854" width="1.42578125" style="135" customWidth="1"/>
    <col min="14855" max="15104" width="9.140625" style="135"/>
    <col min="15105" max="15105" width="59.28515625" style="135" customWidth="1"/>
    <col min="15106" max="15106" width="25.140625" style="135" customWidth="1"/>
    <col min="15107" max="15107" width="10.140625" style="135" customWidth="1"/>
    <col min="15108" max="15108" width="10.5703125" style="135" customWidth="1"/>
    <col min="15109" max="15109" width="10.85546875" style="135" customWidth="1"/>
    <col min="15110" max="15110" width="1.42578125" style="135" customWidth="1"/>
    <col min="15111" max="15360" width="9.140625" style="135"/>
    <col min="15361" max="15361" width="59.28515625" style="135" customWidth="1"/>
    <col min="15362" max="15362" width="25.140625" style="135" customWidth="1"/>
    <col min="15363" max="15363" width="10.140625" style="135" customWidth="1"/>
    <col min="15364" max="15364" width="10.5703125" style="135" customWidth="1"/>
    <col min="15365" max="15365" width="10.85546875" style="135" customWidth="1"/>
    <col min="15366" max="15366" width="1.42578125" style="135" customWidth="1"/>
    <col min="15367" max="15616" width="9.140625" style="135"/>
    <col min="15617" max="15617" width="59.28515625" style="135" customWidth="1"/>
    <col min="15618" max="15618" width="25.140625" style="135" customWidth="1"/>
    <col min="15619" max="15619" width="10.140625" style="135" customWidth="1"/>
    <col min="15620" max="15620" width="10.5703125" style="135" customWidth="1"/>
    <col min="15621" max="15621" width="10.85546875" style="135" customWidth="1"/>
    <col min="15622" max="15622" width="1.42578125" style="135" customWidth="1"/>
    <col min="15623" max="15872" width="9.140625" style="135"/>
    <col min="15873" max="15873" width="59.28515625" style="135" customWidth="1"/>
    <col min="15874" max="15874" width="25.140625" style="135" customWidth="1"/>
    <col min="15875" max="15875" width="10.140625" style="135" customWidth="1"/>
    <col min="15876" max="15876" width="10.5703125" style="135" customWidth="1"/>
    <col min="15877" max="15877" width="10.85546875" style="135" customWidth="1"/>
    <col min="15878" max="15878" width="1.42578125" style="135" customWidth="1"/>
    <col min="15879" max="16128" width="9.140625" style="135"/>
    <col min="16129" max="16129" width="59.28515625" style="135" customWidth="1"/>
    <col min="16130" max="16130" width="25.140625" style="135" customWidth="1"/>
    <col min="16131" max="16131" width="10.140625" style="135" customWidth="1"/>
    <col min="16132" max="16132" width="10.5703125" style="135" customWidth="1"/>
    <col min="16133" max="16133" width="10.85546875" style="135" customWidth="1"/>
    <col min="16134" max="16134" width="1.42578125" style="135" customWidth="1"/>
    <col min="16135" max="16384" width="9.140625" style="135"/>
  </cols>
  <sheetData>
    <row r="5" spans="1:5" x14ac:dyDescent="0.2">
      <c r="A5" s="132"/>
      <c r="B5" s="133"/>
      <c r="C5" s="134"/>
      <c r="D5" s="132"/>
      <c r="E5" s="132"/>
    </row>
    <row r="6" spans="1:5" x14ac:dyDescent="0.2">
      <c r="A6" s="132"/>
      <c r="B6" s="136"/>
      <c r="C6" s="136"/>
      <c r="D6" s="136"/>
      <c r="E6" s="136"/>
    </row>
    <row r="7" spans="1:5" x14ac:dyDescent="0.2">
      <c r="A7" s="132"/>
      <c r="B7" s="136"/>
      <c r="C7" s="136"/>
      <c r="D7" s="136"/>
      <c r="E7" s="136"/>
    </row>
    <row r="9" spans="1:5" ht="44.45" customHeight="1" x14ac:dyDescent="0.2">
      <c r="A9" s="192" t="s">
        <v>741</v>
      </c>
      <c r="B9" s="192"/>
      <c r="C9" s="192"/>
      <c r="D9" s="192"/>
      <c r="E9" s="192"/>
    </row>
    <row r="10" spans="1:5" x14ac:dyDescent="0.2">
      <c r="A10" s="132"/>
      <c r="B10" s="132"/>
      <c r="C10" s="132"/>
      <c r="E10" s="137" t="s">
        <v>590</v>
      </c>
    </row>
    <row r="11" spans="1:5" ht="28.5" x14ac:dyDescent="0.2">
      <c r="A11" s="138" t="s">
        <v>587</v>
      </c>
      <c r="B11" s="138" t="s">
        <v>109</v>
      </c>
      <c r="C11" s="138" t="s">
        <v>591</v>
      </c>
      <c r="D11" s="139" t="s">
        <v>3</v>
      </c>
      <c r="E11" s="140" t="s">
        <v>0</v>
      </c>
    </row>
    <row r="12" spans="1:5" ht="28.5" x14ac:dyDescent="0.2">
      <c r="A12" s="141" t="s">
        <v>592</v>
      </c>
      <c r="B12" s="142" t="s">
        <v>593</v>
      </c>
      <c r="C12" s="143">
        <f>C13</f>
        <v>56231.500319999934</v>
      </c>
      <c r="D12" s="143">
        <f>D13</f>
        <v>-1738.5713400000241</v>
      </c>
      <c r="E12" s="144">
        <f>D12*100/C12</f>
        <v>-3.0918103378110722</v>
      </c>
    </row>
    <row r="13" spans="1:5" ht="30" x14ac:dyDescent="0.2">
      <c r="A13" s="145" t="s">
        <v>592</v>
      </c>
      <c r="B13" s="146" t="s">
        <v>593</v>
      </c>
      <c r="C13" s="147">
        <f>C14+C24+C19</f>
        <v>56231.500319999934</v>
      </c>
      <c r="D13" s="147">
        <f>D14+D24+D19</f>
        <v>-1738.5713400000241</v>
      </c>
      <c r="E13" s="148">
        <f>D13*100/C13</f>
        <v>-3.0918103378110722</v>
      </c>
    </row>
    <row r="14" spans="1:5" ht="28.5" x14ac:dyDescent="0.2">
      <c r="A14" s="141" t="s">
        <v>594</v>
      </c>
      <c r="B14" s="142" t="s">
        <v>595</v>
      </c>
      <c r="C14" s="143">
        <f>C15-C17</f>
        <v>16283.67202</v>
      </c>
      <c r="D14" s="143">
        <f>D15-D17</f>
        <v>0</v>
      </c>
      <c r="E14" s="144">
        <f>D14*100/C14</f>
        <v>0</v>
      </c>
    </row>
    <row r="15" spans="1:5" ht="30" x14ac:dyDescent="0.2">
      <c r="A15" s="149" t="s">
        <v>596</v>
      </c>
      <c r="B15" s="146" t="s">
        <v>597</v>
      </c>
      <c r="C15" s="147">
        <f>C16</f>
        <v>16283.67202</v>
      </c>
      <c r="D15" s="147">
        <f>D16</f>
        <v>0</v>
      </c>
      <c r="E15" s="148">
        <f>D15*100/C15</f>
        <v>0</v>
      </c>
    </row>
    <row r="16" spans="1:5" ht="45" x14ac:dyDescent="0.2">
      <c r="A16" s="145" t="s">
        <v>598</v>
      </c>
      <c r="B16" s="146" t="s">
        <v>599</v>
      </c>
      <c r="C16" s="147">
        <v>16283.67202</v>
      </c>
      <c r="D16" s="147">
        <v>0</v>
      </c>
      <c r="E16" s="148">
        <f>D16*100/C16</f>
        <v>0</v>
      </c>
    </row>
    <row r="17" spans="1:5" ht="30" x14ac:dyDescent="0.2">
      <c r="A17" s="149" t="s">
        <v>600</v>
      </c>
      <c r="B17" s="146" t="s">
        <v>601</v>
      </c>
      <c r="C17" s="147">
        <f>C18</f>
        <v>0</v>
      </c>
      <c r="D17" s="147">
        <f>D18</f>
        <v>0</v>
      </c>
      <c r="E17" s="148">
        <v>0</v>
      </c>
    </row>
    <row r="18" spans="1:5" ht="45" x14ac:dyDescent="0.2">
      <c r="A18" s="145" t="s">
        <v>602</v>
      </c>
      <c r="B18" s="146" t="s">
        <v>603</v>
      </c>
      <c r="C18" s="147">
        <v>0</v>
      </c>
      <c r="D18" s="147">
        <v>0</v>
      </c>
      <c r="E18" s="148">
        <v>0</v>
      </c>
    </row>
    <row r="19" spans="1:5" ht="28.5" x14ac:dyDescent="0.2">
      <c r="A19" s="141" t="s">
        <v>604</v>
      </c>
      <c r="B19" s="142" t="s">
        <v>605</v>
      </c>
      <c r="C19" s="143">
        <f>C20+C22</f>
        <v>0</v>
      </c>
      <c r="D19" s="143">
        <f>D20+D22</f>
        <v>0</v>
      </c>
      <c r="E19" s="144">
        <v>0</v>
      </c>
    </row>
    <row r="20" spans="1:5" ht="45" x14ac:dyDescent="0.2">
      <c r="A20" s="145" t="s">
        <v>606</v>
      </c>
      <c r="B20" s="146" t="s">
        <v>607</v>
      </c>
      <c r="C20" s="147">
        <f>C21</f>
        <v>0</v>
      </c>
      <c r="D20" s="147">
        <f>D21</f>
        <v>0</v>
      </c>
      <c r="E20" s="148">
        <v>0</v>
      </c>
    </row>
    <row r="21" spans="1:5" ht="60" x14ac:dyDescent="0.2">
      <c r="A21" s="145" t="s">
        <v>608</v>
      </c>
      <c r="B21" s="146" t="s">
        <v>609</v>
      </c>
      <c r="C21" s="147">
        <v>0</v>
      </c>
      <c r="D21" s="147">
        <v>0</v>
      </c>
      <c r="E21" s="148">
        <v>0</v>
      </c>
    </row>
    <row r="22" spans="1:5" ht="45" x14ac:dyDescent="0.2">
      <c r="A22" s="145" t="s">
        <v>610</v>
      </c>
      <c r="B22" s="146" t="s">
        <v>611</v>
      </c>
      <c r="C22" s="150">
        <f>C23</f>
        <v>0</v>
      </c>
      <c r="D22" s="150">
        <f>D23</f>
        <v>0</v>
      </c>
      <c r="E22" s="148">
        <v>0</v>
      </c>
    </row>
    <row r="23" spans="1:5" ht="45" x14ac:dyDescent="0.2">
      <c r="A23" s="145" t="s">
        <v>612</v>
      </c>
      <c r="B23" s="146" t="s">
        <v>613</v>
      </c>
      <c r="C23" s="150">
        <v>0</v>
      </c>
      <c r="D23" s="150">
        <v>0</v>
      </c>
      <c r="E23" s="148">
        <v>0</v>
      </c>
    </row>
    <row r="24" spans="1:5" ht="28.5" x14ac:dyDescent="0.2">
      <c r="A24" s="141" t="s">
        <v>614</v>
      </c>
      <c r="B24" s="142" t="s">
        <v>615</v>
      </c>
      <c r="C24" s="151">
        <f>C25+C27</f>
        <v>39947.828299999936</v>
      </c>
      <c r="D24" s="151">
        <f>D25+D27</f>
        <v>-1738.5713400000241</v>
      </c>
      <c r="E24" s="144">
        <v>0</v>
      </c>
    </row>
    <row r="25" spans="1:5" ht="15" x14ac:dyDescent="0.2">
      <c r="A25" s="145" t="s">
        <v>616</v>
      </c>
      <c r="B25" s="146" t="s">
        <v>617</v>
      </c>
      <c r="C25" s="150">
        <f>C26</f>
        <v>-1453162.1717000001</v>
      </c>
      <c r="D25" s="150">
        <f>D26</f>
        <v>-840141.74115000002</v>
      </c>
      <c r="E25" s="148">
        <v>0</v>
      </c>
    </row>
    <row r="26" spans="1:5" ht="15" x14ac:dyDescent="0.2">
      <c r="A26" s="145" t="s">
        <v>618</v>
      </c>
      <c r="B26" s="146" t="s">
        <v>619</v>
      </c>
      <c r="C26" s="147">
        <v>-1453162.1717000001</v>
      </c>
      <c r="D26" s="147">
        <v>-840141.74115000002</v>
      </c>
      <c r="E26" s="148">
        <v>0</v>
      </c>
    </row>
    <row r="27" spans="1:5" ht="15" x14ac:dyDescent="0.2">
      <c r="A27" s="145" t="s">
        <v>620</v>
      </c>
      <c r="B27" s="146" t="s">
        <v>621</v>
      </c>
      <c r="C27" s="147">
        <f>C28</f>
        <v>1493110</v>
      </c>
      <c r="D27" s="147">
        <f>D28</f>
        <v>838403.16980999999</v>
      </c>
      <c r="E27" s="148">
        <v>0</v>
      </c>
    </row>
    <row r="28" spans="1:5" ht="15" x14ac:dyDescent="0.2">
      <c r="A28" s="145" t="s">
        <v>622</v>
      </c>
      <c r="B28" s="146" t="s">
        <v>623</v>
      </c>
      <c r="C28" s="147">
        <v>1493110</v>
      </c>
      <c r="D28" s="147">
        <v>838403.16980999999</v>
      </c>
      <c r="E28" s="148">
        <v>0</v>
      </c>
    </row>
    <row r="29" spans="1:5" x14ac:dyDescent="0.2">
      <c r="A29" s="132"/>
      <c r="B29" s="132"/>
      <c r="C29" s="132"/>
      <c r="D29" s="132"/>
      <c r="E29" s="132"/>
    </row>
    <row r="30" spans="1:5" x14ac:dyDescent="0.2">
      <c r="A30" s="132"/>
      <c r="B30" s="132"/>
      <c r="C30" s="132"/>
      <c r="D30" s="132"/>
      <c r="E30" s="132"/>
    </row>
    <row r="31" spans="1:5" x14ac:dyDescent="0.2">
      <c r="A31" s="132"/>
      <c r="B31" s="132"/>
      <c r="C31" s="132"/>
      <c r="D31" s="132"/>
      <c r="E31" s="132"/>
    </row>
    <row r="32" spans="1:5" s="153" customFormat="1" ht="16.5" x14ac:dyDescent="0.25">
      <c r="A32" s="152" t="s">
        <v>624</v>
      </c>
      <c r="B32" s="152"/>
      <c r="C32" s="152"/>
      <c r="D32" s="193" t="s">
        <v>625</v>
      </c>
      <c r="E32" s="193"/>
    </row>
  </sheetData>
  <mergeCells count="2">
    <mergeCell ref="A9:E9"/>
    <mergeCell ref="D32:E32"/>
  </mergeCells>
  <pageMargins left="0.78740157480314965" right="0.39370078740157483" top="0.78740157480314965" bottom="0.78740157480314965" header="0.31496062992125984" footer="0.31496062992125984"/>
  <pageSetup paperSize="9" scale="76" orientation="portrait" r:id="rId1"/>
  <colBreaks count="1" manualBreakCount="1">
    <brk id="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tabSelected="1" workbookViewId="0">
      <selection activeCell="A13" sqref="A13"/>
    </sheetView>
  </sheetViews>
  <sheetFormatPr defaultColWidth="9.140625" defaultRowHeight="15" x14ac:dyDescent="0.25"/>
  <cols>
    <col min="1" max="1" width="87.7109375" style="118" customWidth="1"/>
    <col min="2" max="2" width="24" style="118" customWidth="1"/>
    <col min="3" max="3" width="9.140625" style="118" customWidth="1"/>
    <col min="4" max="16384" width="9.140625" style="118"/>
  </cols>
  <sheetData>
    <row r="1" spans="1:3" x14ac:dyDescent="0.25">
      <c r="A1" s="117"/>
      <c r="B1" s="91"/>
      <c r="C1" s="92"/>
    </row>
    <row r="2" spans="1:3" x14ac:dyDescent="0.25">
      <c r="A2" s="117"/>
      <c r="B2" s="91"/>
      <c r="C2" s="92"/>
    </row>
    <row r="3" spans="1:3" ht="33" customHeight="1" x14ac:dyDescent="0.25">
      <c r="A3" s="117"/>
      <c r="B3" s="184"/>
      <c r="C3" s="184"/>
    </row>
    <row r="4" spans="1:3" ht="18" customHeight="1" x14ac:dyDescent="0.25">
      <c r="A4" s="117"/>
      <c r="B4" s="91"/>
      <c r="C4" s="92"/>
    </row>
    <row r="5" spans="1:3" x14ac:dyDescent="0.25">
      <c r="A5" s="117"/>
      <c r="B5" s="119"/>
    </row>
    <row r="6" spans="1:3" x14ac:dyDescent="0.25">
      <c r="A6" s="117"/>
      <c r="B6" s="119"/>
    </row>
    <row r="7" spans="1:3" x14ac:dyDescent="0.25">
      <c r="A7" s="117"/>
      <c r="B7" s="120"/>
    </row>
    <row r="8" spans="1:3" ht="40.5" customHeight="1" x14ac:dyDescent="0.25">
      <c r="A8" s="196" t="s">
        <v>737</v>
      </c>
      <c r="B8" s="196"/>
      <c r="C8" s="196"/>
    </row>
    <row r="9" spans="1:3" ht="16.5" x14ac:dyDescent="0.25">
      <c r="A9" s="121"/>
      <c r="B9" s="122"/>
    </row>
    <row r="10" spans="1:3" ht="15.75" x14ac:dyDescent="0.25">
      <c r="A10" s="123"/>
      <c r="B10" s="124"/>
    </row>
    <row r="11" spans="1:3" ht="16.5" x14ac:dyDescent="0.25">
      <c r="A11" s="125" t="s">
        <v>587</v>
      </c>
      <c r="B11" s="197" t="s">
        <v>588</v>
      </c>
      <c r="C11" s="197"/>
    </row>
    <row r="12" spans="1:3" ht="21.75" customHeight="1" x14ac:dyDescent="0.25">
      <c r="A12" s="126" t="s">
        <v>589</v>
      </c>
      <c r="B12" s="194">
        <v>300</v>
      </c>
      <c r="C12" s="194"/>
    </row>
    <row r="13" spans="1:3" ht="39" customHeight="1" x14ac:dyDescent="0.25">
      <c r="A13" s="126" t="s">
        <v>738</v>
      </c>
      <c r="B13" s="194">
        <v>0</v>
      </c>
      <c r="C13" s="194"/>
    </row>
    <row r="14" spans="1:3" ht="29.25" customHeight="1" x14ac:dyDescent="0.25">
      <c r="A14" s="126" t="s">
        <v>739</v>
      </c>
      <c r="B14" s="194">
        <v>0</v>
      </c>
      <c r="C14" s="194"/>
    </row>
    <row r="15" spans="1:3" ht="35.1" customHeight="1" x14ac:dyDescent="0.25">
      <c r="A15" s="126" t="s">
        <v>740</v>
      </c>
      <c r="B15" s="194">
        <v>300</v>
      </c>
      <c r="C15" s="194"/>
    </row>
    <row r="16" spans="1:3" ht="18.75" x14ac:dyDescent="0.3">
      <c r="A16" s="127"/>
      <c r="B16" s="128"/>
      <c r="C16" s="129"/>
    </row>
    <row r="17" spans="1:4" ht="18.75" x14ac:dyDescent="0.3">
      <c r="A17" s="127"/>
      <c r="B17" s="128"/>
      <c r="C17" s="129"/>
    </row>
    <row r="18" spans="1:4" ht="18.75" x14ac:dyDescent="0.3">
      <c r="A18" s="129"/>
      <c r="B18" s="129"/>
      <c r="C18" s="129"/>
    </row>
    <row r="19" spans="1:4" s="1" customFormat="1" ht="18.75" x14ac:dyDescent="0.3">
      <c r="A19" s="130" t="s">
        <v>624</v>
      </c>
      <c r="B19" s="195" t="s">
        <v>625</v>
      </c>
      <c r="C19" s="195"/>
      <c r="D19" s="131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прил1</vt:lpstr>
      <vt:lpstr>прил 2</vt:lpstr>
      <vt:lpstr>прил 3</vt:lpstr>
      <vt:lpstr>прил 4</vt:lpstr>
      <vt:lpstr>прил5</vt:lpstr>
      <vt:lpstr>прил 6</vt:lpstr>
      <vt:lpstr>прил7</vt:lpstr>
      <vt:lpstr>прил8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2'!Область_печати</vt:lpstr>
      <vt:lpstr>'прил 4'!Область_печати</vt:lpstr>
      <vt:lpstr>'прил 6'!Область_печати</vt:lpstr>
      <vt:lpstr>прил1!Область_печати</vt:lpstr>
      <vt:lpstr>прил5!Область_печати</vt:lpstr>
      <vt:lpstr>прил7!Область_печати</vt:lpstr>
      <vt:lpstr>прил8!Область_печати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15k158</cp:lastModifiedBy>
  <cp:lastPrinted>2022-07-11T04:04:39Z</cp:lastPrinted>
  <dcterms:created xsi:type="dcterms:W3CDTF">2019-04-05T08:20:40Z</dcterms:created>
  <dcterms:modified xsi:type="dcterms:W3CDTF">2022-07-19T02:15:25Z</dcterms:modified>
</cp:coreProperties>
</file>